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7"/>
  <workbookPr date1904="1" showInkAnnotation="0" autoCompressPictures="0"/>
  <mc:AlternateContent xmlns:mc="http://schemas.openxmlformats.org/markup-compatibility/2006">
    <mc:Choice Requires="x15">
      <x15ac:absPath xmlns:x15ac="http://schemas.microsoft.com/office/spreadsheetml/2010/11/ac" url="/Users/mcintyre/Documents/DMcFolder/COVID NEW OSU/Teaching_new/PH 411 F20/MathPH411/"/>
    </mc:Choice>
  </mc:AlternateContent>
  <xr:revisionPtr revIDLastSave="0" documentId="13_ncr:1_{DDE593A7-9761-044F-A9CA-8B2018CA3588}" xr6:coauthVersionLast="36" xr6:coauthVersionMax="36" xr10:uidLastSave="{00000000-0000-0000-0000-000000000000}"/>
  <bookViews>
    <workbookView xWindow="340" yWindow="460" windowWidth="37780" windowHeight="22580" xr2:uid="{00000000-000D-0000-FFFF-FFFF00000000}"/>
  </bookViews>
  <sheets>
    <sheet name="Linear Fit" sheetId="1" r:id="rId1"/>
    <sheet name="Exponential Fit" sheetId="6" r:id="rId2"/>
  </sheets>
  <definedNames>
    <definedName name="solver_adj" localSheetId="1" hidden="1">'Exponential Fit'!$B$9:$B$10</definedName>
    <definedName name="solver_adj" localSheetId="0" hidden="1">'Linear Fit'!$B$9:$B$10</definedName>
    <definedName name="solver_cvg" localSheetId="1" hidden="1">0.0001</definedName>
    <definedName name="solver_cvg" localSheetId="0" hidden="1">0.0001</definedName>
    <definedName name="solver_drv" localSheetId="1" hidden="1">1</definedName>
    <definedName name="solver_drv" localSheetId="0" hidden="1">1</definedName>
    <definedName name="solver_eng" localSheetId="1" hidden="1">1</definedName>
    <definedName name="solver_eng" localSheetId="0" hidden="1">1</definedName>
    <definedName name="solver_est" localSheetId="1" hidden="1">1</definedName>
    <definedName name="solver_est" localSheetId="0" hidden="1">1</definedName>
    <definedName name="solver_itr" localSheetId="1" hidden="1">100</definedName>
    <definedName name="solver_itr" localSheetId="0" hidden="1">100</definedName>
    <definedName name="solver_lin" localSheetId="1" hidden="1">2</definedName>
    <definedName name="solver_lin" localSheetId="0" hidden="1">2</definedName>
    <definedName name="solver_mip" localSheetId="1" hidden="1">2147483647</definedName>
    <definedName name="solver_mip" localSheetId="0" hidden="1">2147483647</definedName>
    <definedName name="solver_mni" localSheetId="1" hidden="1">30</definedName>
    <definedName name="solver_mni" localSheetId="0" hidden="1">30</definedName>
    <definedName name="solver_mrt" localSheetId="1" hidden="1">0.075</definedName>
    <definedName name="solver_mrt" localSheetId="0" hidden="1">0.075</definedName>
    <definedName name="solver_msl" localSheetId="1" hidden="1">2</definedName>
    <definedName name="solver_msl" localSheetId="0" hidden="1">2</definedName>
    <definedName name="solver_neg" localSheetId="1" hidden="1">2</definedName>
    <definedName name="solver_neg" localSheetId="0" hidden="1">2</definedName>
    <definedName name="solver_nod" localSheetId="1" hidden="1">2147483647</definedName>
    <definedName name="solver_nod" localSheetId="0" hidden="1">2147483647</definedName>
    <definedName name="solver_num" localSheetId="1" hidden="1">0</definedName>
    <definedName name="solver_num" localSheetId="0" hidden="1">0</definedName>
    <definedName name="solver_nwt" localSheetId="1" hidden="1">1</definedName>
    <definedName name="solver_nwt" localSheetId="0" hidden="1">1</definedName>
    <definedName name="solver_opt" localSheetId="1" hidden="1">'Exponential Fit'!$J$12</definedName>
    <definedName name="solver_opt" localSheetId="0" hidden="1">'Linear Fit'!$J$12</definedName>
    <definedName name="solver_pre" localSheetId="1" hidden="1">0.000001</definedName>
    <definedName name="solver_pre" localSheetId="0" hidden="1">0.000001</definedName>
    <definedName name="solver_rbv" localSheetId="1" hidden="1">1</definedName>
    <definedName name="solver_rbv" localSheetId="0" hidden="1">1</definedName>
    <definedName name="solver_rlx" localSheetId="1" hidden="1">1</definedName>
    <definedName name="solver_rlx" localSheetId="0" hidden="1">1</definedName>
    <definedName name="solver_rsd" localSheetId="1" hidden="1">0</definedName>
    <definedName name="solver_rsd" localSheetId="0" hidden="1">0</definedName>
    <definedName name="solver_scl" localSheetId="1" hidden="1">2</definedName>
    <definedName name="solver_scl" localSheetId="0" hidden="1">2</definedName>
    <definedName name="solver_sho" localSheetId="1" hidden="1">2</definedName>
    <definedName name="solver_sho" localSheetId="0" hidden="1">2</definedName>
    <definedName name="solver_ssz" localSheetId="1" hidden="1">100</definedName>
    <definedName name="solver_ssz" localSheetId="0" hidden="1">100</definedName>
    <definedName name="solver_tim" localSheetId="1" hidden="1">100</definedName>
    <definedName name="solver_tim" localSheetId="0" hidden="1">100</definedName>
    <definedName name="solver_tol" localSheetId="1" hidden="1">0.05</definedName>
    <definedName name="solver_tol" localSheetId="0" hidden="1">0.05</definedName>
    <definedName name="solver_typ" localSheetId="1" hidden="1">2</definedName>
    <definedName name="solver_typ" localSheetId="0" hidden="1">2</definedName>
    <definedName name="solver_val" localSheetId="1" hidden="1">0</definedName>
    <definedName name="solver_val" localSheetId="0" hidden="1">0</definedName>
    <definedName name="solver_ver" localSheetId="1" hidden="1">2</definedName>
    <definedName name="solver_ver" localSheetId="0" hidden="1">2</definedName>
  </definedName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C15" i="6" l="1"/>
  <c r="C16" i="6"/>
  <c r="C17" i="6"/>
  <c r="C18" i="6"/>
  <c r="C19" i="6"/>
  <c r="C20" i="6"/>
  <c r="C21" i="6"/>
  <c r="C22" i="6"/>
  <c r="C23" i="6"/>
  <c r="C24" i="6"/>
  <c r="C25" i="6"/>
  <c r="C26" i="6"/>
  <c r="C27" i="6"/>
  <c r="C28" i="6"/>
  <c r="C29" i="6"/>
  <c r="C30" i="6"/>
  <c r="C14" i="6"/>
  <c r="C15" i="1"/>
  <c r="H15" i="1" s="1"/>
  <c r="C16" i="1"/>
  <c r="C17" i="1"/>
  <c r="C18" i="1"/>
  <c r="C19" i="1"/>
  <c r="H19" i="1" s="1"/>
  <c r="C20" i="1"/>
  <c r="C21" i="1"/>
  <c r="C22" i="1"/>
  <c r="C23" i="1"/>
  <c r="H23" i="1" s="1"/>
  <c r="C24" i="1"/>
  <c r="C25" i="1"/>
  <c r="C26" i="1"/>
  <c r="C27" i="1"/>
  <c r="H27" i="1" s="1"/>
  <c r="C28" i="1"/>
  <c r="H28" i="1" s="1"/>
  <c r="C29" i="1"/>
  <c r="C30" i="1"/>
  <c r="C14" i="1"/>
  <c r="H14" i="1" s="1"/>
  <c r="H21" i="6" l="1"/>
  <c r="H25" i="6"/>
  <c r="H15" i="6"/>
  <c r="H19" i="6"/>
  <c r="H23" i="6"/>
  <c r="H27" i="6"/>
  <c r="H29" i="6"/>
  <c r="H17" i="6"/>
  <c r="J12" i="6"/>
  <c r="H16" i="6"/>
  <c r="H20" i="6"/>
  <c r="H24" i="6"/>
  <c r="H28" i="6"/>
  <c r="H18" i="6"/>
  <c r="H30" i="6"/>
  <c r="H22" i="6"/>
  <c r="H26" i="6"/>
  <c r="H14" i="6"/>
  <c r="H20" i="1"/>
  <c r="H16" i="1"/>
  <c r="H29" i="1"/>
  <c r="H25" i="1"/>
  <c r="H21" i="1"/>
  <c r="H17" i="1"/>
  <c r="H26" i="1"/>
  <c r="H22" i="1"/>
  <c r="H30" i="1"/>
  <c r="H24" i="1"/>
  <c r="H18" i="1"/>
  <c r="J12" i="1"/>
  <c r="H12" i="6" l="1"/>
  <c r="H12" i="1"/>
</calcChain>
</file>

<file path=xl/sharedStrings.xml><?xml version="1.0" encoding="utf-8"?>
<sst xmlns="http://schemas.openxmlformats.org/spreadsheetml/2006/main" count="32" uniqueCount="19">
  <si>
    <t>theory</t>
  </si>
  <si>
    <t>Chi squared by hand</t>
  </si>
  <si>
    <t>Chi squared with function</t>
  </si>
  <si>
    <t>chi sq elements</t>
  </si>
  <si>
    <t>ON PC:  To load Solver add-in, go to File-&gt;Options-&gt;Add ins-&gt;Go-&gt;Solver</t>
  </si>
  <si>
    <t>To do fit, choose Solver from Tools menu (or Data), enter Target cell (Chi squared in cell H12), enter cell to alter (fc in B9), select min (so value of target is minimized), then hit Solve</t>
  </si>
  <si>
    <t>Theory for dependent variable</t>
  </si>
  <si>
    <t>Fit to function with Chi-squared minimization</t>
  </si>
  <si>
    <t>b: Intercept</t>
  </si>
  <si>
    <t>m: Slope</t>
  </si>
  <si>
    <t>x</t>
  </si>
  <si>
    <t>y</t>
  </si>
  <si>
    <t>Put starting values below  for slope and intercept to fit line: y = m * x + b</t>
  </si>
  <si>
    <t>Independent variable (controlled by experimenter)</t>
  </si>
  <si>
    <t>Dependent variable (measured by experimenter)</t>
  </si>
  <si>
    <t>Compare with Excel trendline shown on chart</t>
  </si>
  <si>
    <t xml:space="preserve">Put starting values below for scale and time constant: y = b * Exp(a*x) </t>
  </si>
  <si>
    <t>b: Scale</t>
  </si>
  <si>
    <t>a: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</si>
</sst>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9"/>
      <name val="Geneva"/>
    </font>
    <font>
      <sz val="9"/>
      <name val="Geneva"/>
      <family val="2"/>
    </font>
    <font>
      <u/>
      <sz val="9"/>
      <color theme="10"/>
      <name val="Geneva"/>
      <family val="2"/>
    </font>
    <font>
      <u/>
      <sz val="9"/>
      <color theme="11"/>
      <name val="Geneva"/>
      <family val="2"/>
    </font>
    <font>
      <sz val="9"/>
      <name val="Geneva"/>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8">
    <xf numFmtId="0" fontId="0" fillId="0" borderId="0" xfId="0"/>
    <xf numFmtId="11" fontId="0" fillId="0" borderId="0" xfId="0" applyNumberFormat="1"/>
    <xf numFmtId="0" fontId="1" fillId="0" borderId="0" xfId="0" applyFont="1"/>
    <xf numFmtId="2" fontId="0" fillId="0" borderId="0" xfId="0" applyNumberFormat="1"/>
    <xf numFmtId="2" fontId="0" fillId="2" borderId="0" xfId="0" applyNumberFormat="1" applyFill="1"/>
    <xf numFmtId="164" fontId="0" fillId="2" borderId="0" xfId="0" applyNumberFormat="1" applyFill="1"/>
    <xf numFmtId="0" fontId="4" fillId="0" borderId="0" xfId="0" applyFont="1"/>
    <xf numFmtId="0" fontId="4" fillId="2" borderId="0" xfId="0" applyFont="1" applyFill="1"/>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Linear Fit</a:t>
            </a:r>
          </a:p>
        </c:rich>
      </c:tx>
      <c:overlay val="0"/>
    </c:title>
    <c:autoTitleDeleted val="0"/>
    <c:plotArea>
      <c:layout>
        <c:manualLayout>
          <c:layoutTarget val="inner"/>
          <c:xMode val="edge"/>
          <c:yMode val="edge"/>
          <c:x val="7.2638762211147997E-2"/>
          <c:y val="1.74132482597892E-2"/>
          <c:w val="0.815658227645914"/>
          <c:h val="0.89911936267511305"/>
        </c:manualLayout>
      </c:layout>
      <c:scatterChart>
        <c:scatterStyle val="smoothMarker"/>
        <c:varyColors val="0"/>
        <c:ser>
          <c:idx val="0"/>
          <c:order val="0"/>
          <c:tx>
            <c:strRef>
              <c:f>'Linear Fit'!$B$13</c:f>
              <c:strCache>
                <c:ptCount val="1"/>
                <c:pt idx="0">
                  <c:v>y</c:v>
                </c:pt>
              </c:strCache>
            </c:strRef>
          </c:tx>
          <c:spPr>
            <a:ln>
              <a:noFill/>
            </a:ln>
          </c:spPr>
          <c:marker>
            <c:symbol val="circle"/>
            <c:size val="10"/>
            <c:spPr>
              <a:noFill/>
              <a:ln>
                <a:solidFill>
                  <a:schemeClr val="tx1"/>
                </a:solidFill>
              </a:ln>
            </c:spPr>
          </c:marker>
          <c:trendline>
            <c:trendlineType val="linear"/>
            <c:dispRSqr val="0"/>
            <c:dispEq val="1"/>
            <c:trendlineLbl>
              <c:layout>
                <c:manualLayout>
                  <c:x val="-0.33149856573551778"/>
                  <c:y val="7.2432160243329879E-2"/>
                </c:manualLayout>
              </c:layout>
              <c:numFmt formatCode="General" sourceLinked="0"/>
            </c:trendlineLbl>
          </c:trendline>
          <c:xVal>
            <c:numRef>
              <c:f>'Linear Fit'!$A$14:$A$30</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'Linear Fit'!$B$14:$B$30</c:f>
              <c:numCache>
                <c:formatCode>0.00</c:formatCode>
                <c:ptCount val="17"/>
                <c:pt idx="0">
                  <c:v>8.1236822338267345</c:v>
                </c:pt>
                <c:pt idx="1">
                  <c:v>12.223461233265217</c:v>
                </c:pt>
                <c:pt idx="2">
                  <c:v>17.977815157983276</c:v>
                </c:pt>
                <c:pt idx="3">
                  <c:v>24.399467356734792</c:v>
                </c:pt>
                <c:pt idx="4">
                  <c:v>30.063788621039215</c:v>
                </c:pt>
                <c:pt idx="5">
                  <c:v>32.559559021641093</c:v>
                </c:pt>
                <c:pt idx="6">
                  <c:v>41.395519478120143</c:v>
                </c:pt>
                <c:pt idx="7">
                  <c:v>43.053034082238305</c:v>
                </c:pt>
                <c:pt idx="8">
                  <c:v>52.507890942031047</c:v>
                </c:pt>
                <c:pt idx="9">
                  <c:v>55.558741840438167</c:v>
                </c:pt>
                <c:pt idx="10">
                  <c:v>60.453116330319787</c:v>
                </c:pt>
                <c:pt idx="11">
                  <c:v>65.904197508628968</c:v>
                </c:pt>
                <c:pt idx="12">
                  <c:v>74.668865204673011</c:v>
                </c:pt>
                <c:pt idx="13">
                  <c:v>77.044928966816443</c:v>
                </c:pt>
                <c:pt idx="14">
                  <c:v>83.070444199647113</c:v>
                </c:pt>
                <c:pt idx="15">
                  <c:v>87.300345531763455</c:v>
                </c:pt>
                <c:pt idx="16">
                  <c:v>94.23636048852282</c:v>
                </c:pt>
              </c:numCache>
            </c:numRef>
          </c:yVal>
          <c:smooth val="0"/>
          <c:extLst>
            <c:ext xmlns:c16="http://schemas.microsoft.com/office/drawing/2014/chart" uri="{C3380CC4-5D6E-409C-BE32-E72D297353CC}">
              <c16:uniqueId val="{00000000-2B2E-974E-9CAE-BFC517FBB11C}"/>
            </c:ext>
          </c:extLst>
        </c:ser>
        <c:ser>
          <c:idx val="1"/>
          <c:order val="1"/>
          <c:tx>
            <c:strRef>
              <c:f>'Linear Fit'!$C$13</c:f>
              <c:strCache>
                <c:ptCount val="1"/>
                <c:pt idx="0">
                  <c:v>theory</c:v>
                </c:pt>
              </c:strCache>
            </c:strRef>
          </c:tx>
          <c:spPr>
            <a:ln w="25400">
              <a:solidFill>
                <a:schemeClr val="tx1"/>
              </a:solidFill>
            </a:ln>
          </c:spPr>
          <c:marker>
            <c:symbol val="none"/>
          </c:marker>
          <c:xVal>
            <c:numRef>
              <c:f>'Linear Fit'!$A$14:$A$30</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'Linear Fit'!$C$14:$C$30</c:f>
              <c:numCache>
                <c:formatCode>0.00</c:formatCode>
                <c:ptCount val="17"/>
                <c:pt idx="0">
                  <c:v>7.5358006167408851</c:v>
                </c:pt>
                <c:pt idx="1">
                  <c:v>12.921334319811262</c:v>
                </c:pt>
                <c:pt idx="2">
                  <c:v>18.306868022881638</c:v>
                </c:pt>
                <c:pt idx="3">
                  <c:v>23.692401725952013</c:v>
                </c:pt>
                <c:pt idx="4">
                  <c:v>29.077935429022389</c:v>
                </c:pt>
                <c:pt idx="5">
                  <c:v>34.463469132092762</c:v>
                </c:pt>
                <c:pt idx="6">
                  <c:v>39.849002835163141</c:v>
                </c:pt>
                <c:pt idx="7">
                  <c:v>45.234536538233513</c:v>
                </c:pt>
                <c:pt idx="8">
                  <c:v>50.620070241303893</c:v>
                </c:pt>
                <c:pt idx="9">
                  <c:v>56.005603944374272</c:v>
                </c:pt>
                <c:pt idx="10">
                  <c:v>61.391137647444644</c:v>
                </c:pt>
                <c:pt idx="11">
                  <c:v>66.776671350515016</c:v>
                </c:pt>
                <c:pt idx="12">
                  <c:v>72.162205053585396</c:v>
                </c:pt>
                <c:pt idx="13">
                  <c:v>77.547738756655775</c:v>
                </c:pt>
                <c:pt idx="14">
                  <c:v>82.93327245972614</c:v>
                </c:pt>
                <c:pt idx="15">
                  <c:v>88.31880616279652</c:v>
                </c:pt>
                <c:pt idx="16">
                  <c:v>93.704339865866899</c:v>
                </c:pt>
              </c:numCache>
            </c:numRef>
          </c:yVal>
          <c:smooth val="1"/>
          <c:extLst>
            <c:ext xmlns:c16="http://schemas.microsoft.com/office/drawing/2014/chart" uri="{C3380CC4-5D6E-409C-BE32-E72D297353CC}">
              <c16:uniqueId val="{00000001-2B2E-974E-9CAE-BFC517FBB11C}"/>
            </c:ext>
          </c:extLst>
        </c:ser>
        <c:dLbls>
          <c:showLegendKey val="0"/>
          <c:showVal val="0"/>
          <c:showCatName val="0"/>
          <c:showSerName val="0"/>
          <c:showPercent val="0"/>
          <c:showBubbleSize val="0"/>
        </c:dLbls>
        <c:axId val="537409856"/>
        <c:axId val="537467232"/>
      </c:scatterChart>
      <c:valAx>
        <c:axId val="537409856"/>
        <c:scaling>
          <c:orientation val="minMax"/>
          <c:max val="18"/>
          <c:min val="0"/>
        </c:scaling>
        <c:delete val="0"/>
        <c:axPos val="b"/>
        <c:title>
          <c:tx>
            <c:rich>
              <a:bodyPr/>
              <a:lstStyle/>
              <a:p>
                <a:pPr>
                  <a:defRPr/>
                </a:pPr>
                <a:r>
                  <a:rPr lang="en-US"/>
                  <a:t>x</a:t>
                </a:r>
              </a:p>
            </c:rich>
          </c:tx>
          <c:overlay val="0"/>
        </c:title>
        <c:numFmt formatCode="General" sourceLinked="1"/>
        <c:majorTickMark val="out"/>
        <c:minorTickMark val="none"/>
        <c:tickLblPos val="low"/>
        <c:crossAx val="537467232"/>
        <c:crossesAt val="-40"/>
        <c:crossBetween val="midCat"/>
      </c:valAx>
      <c:valAx>
        <c:axId val="537467232"/>
        <c:scaling>
          <c:orientation val="minMax"/>
          <c:max val="100"/>
          <c:min val="0"/>
        </c:scaling>
        <c:delete val="0"/>
        <c:axPos val="l"/>
        <c:majorGridlines>
          <c:spPr>
            <a:ln>
              <a:noFill/>
            </a:ln>
          </c:spPr>
        </c:majorGridlines>
        <c:title>
          <c:tx>
            <c:rich>
              <a:bodyPr/>
              <a:lstStyle/>
              <a:p>
                <a:pPr>
                  <a:defRPr/>
                </a:pPr>
                <a:r>
                  <a:rPr lang="en-US"/>
                  <a:t>y </a:t>
                </a:r>
              </a:p>
            </c:rich>
          </c:tx>
          <c:layout>
            <c:manualLayout>
              <c:xMode val="edge"/>
              <c:yMode val="edge"/>
              <c:x val="4.8899755501222494E-3"/>
              <c:y val="0.40542543843366963"/>
            </c:manualLayout>
          </c:layout>
          <c:overlay val="0"/>
        </c:title>
        <c:numFmt formatCode="0.00" sourceLinked="1"/>
        <c:majorTickMark val="out"/>
        <c:minorTickMark val="none"/>
        <c:tickLblPos val="nextTo"/>
        <c:crossAx val="537409856"/>
        <c:crossesAt val="-3"/>
        <c:crossBetween val="midCat"/>
      </c:valAx>
    </c:plotArea>
    <c:legend>
      <c:legendPos val="r"/>
      <c:layout>
        <c:manualLayout>
          <c:xMode val="edge"/>
          <c:yMode val="edge"/>
          <c:x val="0.884506431718596"/>
          <c:y val="0.414929940812095"/>
          <c:w val="0.106609447644373"/>
          <c:h val="8.7427189141811398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Exponential Fit</a:t>
            </a:r>
          </a:p>
        </c:rich>
      </c:tx>
      <c:overlay val="0"/>
    </c:title>
    <c:autoTitleDeleted val="0"/>
    <c:plotArea>
      <c:layout>
        <c:manualLayout>
          <c:layoutTarget val="inner"/>
          <c:xMode val="edge"/>
          <c:yMode val="edge"/>
          <c:x val="7.2638762211147997E-2"/>
          <c:y val="1.74132482597892E-2"/>
          <c:w val="0.815658227645914"/>
          <c:h val="0.89911936267511305"/>
        </c:manualLayout>
      </c:layout>
      <c:scatterChart>
        <c:scatterStyle val="smoothMarker"/>
        <c:varyColors val="0"/>
        <c:ser>
          <c:idx val="0"/>
          <c:order val="0"/>
          <c:tx>
            <c:strRef>
              <c:f>'Exponential Fit'!$B$13</c:f>
              <c:strCache>
                <c:ptCount val="1"/>
                <c:pt idx="0">
                  <c:v>y</c:v>
                </c:pt>
              </c:strCache>
            </c:strRef>
          </c:tx>
          <c:spPr>
            <a:ln>
              <a:noFill/>
            </a:ln>
          </c:spPr>
          <c:marker>
            <c:symbol val="circle"/>
            <c:size val="10"/>
            <c:spPr>
              <a:noFill/>
              <a:ln>
                <a:solidFill>
                  <a:schemeClr val="tx1"/>
                </a:solidFill>
              </a:ln>
            </c:spPr>
          </c:marker>
          <c:trendline>
            <c:trendlineType val="exp"/>
            <c:dispRSqr val="0"/>
            <c:dispEq val="1"/>
            <c:trendlineLbl>
              <c:layout>
                <c:manualLayout>
                  <c:x val="-0.41037387135898967"/>
                  <c:y val="2.5450835762076435E-2"/>
                </c:manualLayout>
              </c:layout>
              <c:numFmt formatCode="General" sourceLinked="0"/>
            </c:trendlineLbl>
          </c:trendline>
          <c:xVal>
            <c:numRef>
              <c:f>'Exponential Fit'!$A$14:$A$30</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'Exponential Fit'!$B$14:$B$30</c:f>
              <c:numCache>
                <c:formatCode>0.00</c:formatCode>
                <c:ptCount val="17"/>
                <c:pt idx="0">
                  <c:v>5.4669114445264571</c:v>
                </c:pt>
                <c:pt idx="1">
                  <c:v>6.6735361707228398</c:v>
                </c:pt>
                <c:pt idx="2">
                  <c:v>9.1660423441576047</c:v>
                </c:pt>
                <c:pt idx="3">
                  <c:v>6.0165860915646858</c:v>
                </c:pt>
                <c:pt idx="4">
                  <c:v>11.321964084530295</c:v>
                </c:pt>
                <c:pt idx="5">
                  <c:v>11.189351351598001</c:v>
                </c:pt>
                <c:pt idx="6">
                  <c:v>13.573462820511129</c:v>
                </c:pt>
                <c:pt idx="7">
                  <c:v>17.639967074902042</c:v>
                </c:pt>
                <c:pt idx="8">
                  <c:v>25.800096454944082</c:v>
                </c:pt>
                <c:pt idx="9">
                  <c:v>26.368276436551785</c:v>
                </c:pt>
                <c:pt idx="10">
                  <c:v>27.180347621235065</c:v>
                </c:pt>
                <c:pt idx="11">
                  <c:v>39.223553999621856</c:v>
                </c:pt>
                <c:pt idx="12">
                  <c:v>43.913932492109069</c:v>
                </c:pt>
                <c:pt idx="13">
                  <c:v>51.894120897265978</c:v>
                </c:pt>
                <c:pt idx="14">
                  <c:v>68.571592172378459</c:v>
                </c:pt>
                <c:pt idx="15">
                  <c:v>79.380880342439298</c:v>
                </c:pt>
                <c:pt idx="16">
                  <c:v>100.78308355486791</c:v>
                </c:pt>
              </c:numCache>
            </c:numRef>
          </c:yVal>
          <c:smooth val="0"/>
          <c:extLst>
            <c:ext xmlns:c16="http://schemas.microsoft.com/office/drawing/2014/chart" uri="{C3380CC4-5D6E-409C-BE32-E72D297353CC}">
              <c16:uniqueId val="{00000001-708F-E14D-B588-9A1EB8119BDD}"/>
            </c:ext>
          </c:extLst>
        </c:ser>
        <c:ser>
          <c:idx val="1"/>
          <c:order val="1"/>
          <c:tx>
            <c:strRef>
              <c:f>'Exponential Fit'!$C$13</c:f>
              <c:strCache>
                <c:ptCount val="1"/>
                <c:pt idx="0">
                  <c:v>theory</c:v>
                </c:pt>
              </c:strCache>
            </c:strRef>
          </c:tx>
          <c:spPr>
            <a:ln w="25400">
              <a:solidFill>
                <a:schemeClr val="tx1"/>
              </a:solidFill>
            </a:ln>
          </c:spPr>
          <c:marker>
            <c:symbol val="none"/>
          </c:marker>
          <c:xVal>
            <c:numRef>
              <c:f>'Exponential Fit'!$A$14:$A$30</c:f>
              <c:numCache>
                <c:formatCode>General</c:formatCode>
                <c:ptCount val="17"/>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numCache>
            </c:numRef>
          </c:xVal>
          <c:yVal>
            <c:numRef>
              <c:f>'Exponential Fit'!$C$14:$C$30</c:f>
              <c:numCache>
                <c:formatCode>0.00</c:formatCode>
                <c:ptCount val="17"/>
                <c:pt idx="0">
                  <c:v>4.5031522153940911</c:v>
                </c:pt>
                <c:pt idx="1">
                  <c:v>5.4609044534158349</c:v>
                </c:pt>
                <c:pt idx="2">
                  <c:v>6.6223560792352831</c:v>
                </c:pt>
                <c:pt idx="3">
                  <c:v>8.0308308658930159</c:v>
                </c:pt>
                <c:pt idx="4">
                  <c:v>9.73886689645167</c:v>
                </c:pt>
                <c:pt idx="5">
                  <c:v>11.81017630810925</c:v>
                </c:pt>
                <c:pt idx="6">
                  <c:v>14.322021844188495</c:v>
                </c:pt>
                <c:pt idx="7">
                  <c:v>17.368098862721478</c:v>
                </c:pt>
                <c:pt idx="8">
                  <c:v>21.062030304587839</c:v>
                </c:pt>
                <c:pt idx="9">
                  <c:v>25.541604988415266</c:v>
                </c:pt>
                <c:pt idx="10">
                  <c:v>30.973917326580636</c:v>
                </c:pt>
                <c:pt idx="11">
                  <c:v>37.561600180920252</c:v>
                </c:pt>
                <c:pt idx="12">
                  <c:v>45.550383352400488</c:v>
                </c:pt>
                <c:pt idx="13">
                  <c:v>55.238259647004483</c:v>
                </c:pt>
                <c:pt idx="14">
                  <c:v>66.986600424935489</c:v>
                </c:pt>
                <c:pt idx="15">
                  <c:v>81.233635258697092</c:v>
                </c:pt>
                <c:pt idx="16">
                  <c:v>98.510798510184088</c:v>
                </c:pt>
              </c:numCache>
            </c:numRef>
          </c:yVal>
          <c:smooth val="1"/>
          <c:extLst>
            <c:ext xmlns:c16="http://schemas.microsoft.com/office/drawing/2014/chart" uri="{C3380CC4-5D6E-409C-BE32-E72D297353CC}">
              <c16:uniqueId val="{00000002-708F-E14D-B588-9A1EB8119BDD}"/>
            </c:ext>
          </c:extLst>
        </c:ser>
        <c:dLbls>
          <c:showLegendKey val="0"/>
          <c:showVal val="0"/>
          <c:showCatName val="0"/>
          <c:showSerName val="0"/>
          <c:showPercent val="0"/>
          <c:showBubbleSize val="0"/>
        </c:dLbls>
        <c:axId val="537409856"/>
        <c:axId val="537467232"/>
      </c:scatterChart>
      <c:valAx>
        <c:axId val="537409856"/>
        <c:scaling>
          <c:orientation val="minMax"/>
          <c:max val="18"/>
          <c:min val="0"/>
        </c:scaling>
        <c:delete val="0"/>
        <c:axPos val="b"/>
        <c:title>
          <c:tx>
            <c:rich>
              <a:bodyPr/>
              <a:lstStyle/>
              <a:p>
                <a:pPr>
                  <a:defRPr/>
                </a:pPr>
                <a:r>
                  <a:rPr lang="en-US"/>
                  <a:t>x</a:t>
                </a:r>
              </a:p>
            </c:rich>
          </c:tx>
          <c:overlay val="0"/>
        </c:title>
        <c:numFmt formatCode="General" sourceLinked="1"/>
        <c:majorTickMark val="out"/>
        <c:minorTickMark val="none"/>
        <c:tickLblPos val="low"/>
        <c:crossAx val="537467232"/>
        <c:crossesAt val="-40"/>
        <c:crossBetween val="midCat"/>
      </c:valAx>
      <c:valAx>
        <c:axId val="537467232"/>
        <c:scaling>
          <c:orientation val="minMax"/>
          <c:max val="100"/>
          <c:min val="0"/>
        </c:scaling>
        <c:delete val="0"/>
        <c:axPos val="l"/>
        <c:majorGridlines>
          <c:spPr>
            <a:ln>
              <a:noFill/>
            </a:ln>
          </c:spPr>
        </c:majorGridlines>
        <c:title>
          <c:tx>
            <c:rich>
              <a:bodyPr/>
              <a:lstStyle/>
              <a:p>
                <a:pPr>
                  <a:defRPr/>
                </a:pPr>
                <a:r>
                  <a:rPr lang="en-US"/>
                  <a:t>y </a:t>
                </a:r>
              </a:p>
            </c:rich>
          </c:tx>
          <c:layout>
            <c:manualLayout>
              <c:xMode val="edge"/>
              <c:yMode val="edge"/>
              <c:x val="4.8899755501222494E-3"/>
              <c:y val="0.40542543843366963"/>
            </c:manualLayout>
          </c:layout>
          <c:overlay val="0"/>
        </c:title>
        <c:numFmt formatCode="0.00" sourceLinked="1"/>
        <c:majorTickMark val="out"/>
        <c:minorTickMark val="none"/>
        <c:tickLblPos val="nextTo"/>
        <c:crossAx val="537409856"/>
        <c:crossesAt val="-3"/>
        <c:crossBetween val="midCat"/>
      </c:valAx>
    </c:plotArea>
    <c:legend>
      <c:legendPos val="r"/>
      <c:layout>
        <c:manualLayout>
          <c:xMode val="edge"/>
          <c:yMode val="edge"/>
          <c:x val="0.884506431718596"/>
          <c:y val="0.414929940812095"/>
          <c:w val="0.106609447644373"/>
          <c:h val="8.7427189141811398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800100</xdr:colOff>
      <xdr:row>13</xdr:row>
      <xdr:rowOff>97365</xdr:rowOff>
    </xdr:from>
    <xdr:to>
      <xdr:col>15</xdr:col>
      <xdr:colOff>186266</xdr:colOff>
      <xdr:row>45</xdr:row>
      <xdr:rowOff>42332</xdr:rowOff>
    </xdr:to>
    <xdr:graphicFrame macro="">
      <xdr:nvGraphicFramePr>
        <xdr:cNvPr id="2" name="Chart 1">
          <a:extLst>
            <a:ext uri="{FF2B5EF4-FFF2-40B4-BE49-F238E27FC236}">
              <a16:creationId xmlns:a16="http://schemas.microsoft.com/office/drawing/2014/main" id="{388429AD-67DC-C141-A03C-08EE44D025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800100</xdr:colOff>
      <xdr:row>13</xdr:row>
      <xdr:rowOff>97365</xdr:rowOff>
    </xdr:from>
    <xdr:to>
      <xdr:col>15</xdr:col>
      <xdr:colOff>186266</xdr:colOff>
      <xdr:row>45</xdr:row>
      <xdr:rowOff>42332</xdr:rowOff>
    </xdr:to>
    <xdr:graphicFrame macro="">
      <xdr:nvGraphicFramePr>
        <xdr:cNvPr id="2" name="Chart 1">
          <a:extLst>
            <a:ext uri="{FF2B5EF4-FFF2-40B4-BE49-F238E27FC236}">
              <a16:creationId xmlns:a16="http://schemas.microsoft.com/office/drawing/2014/main" id="{DA601CA0-188B-C240-B744-F41DDF0CE9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tabSelected="1" zoomScale="150" zoomScaleNormal="150" zoomScalePageLayoutView="150" workbookViewId="0">
      <selection activeCell="F28" sqref="F28"/>
    </sheetView>
  </sheetViews>
  <sheetFormatPr baseColWidth="10" defaultRowHeight="12" x14ac:dyDescent="0.15"/>
  <cols>
    <col min="8" max="8" width="12.33203125" bestFit="1" customWidth="1"/>
  </cols>
  <sheetData>
    <row r="1" spans="1:14" x14ac:dyDescent="0.15">
      <c r="A1" t="s">
        <v>7</v>
      </c>
    </row>
    <row r="3" spans="1:14" x14ac:dyDescent="0.15">
      <c r="A3" t="s">
        <v>5</v>
      </c>
    </row>
    <row r="5" spans="1:14" x14ac:dyDescent="0.15">
      <c r="A5" t="s">
        <v>4</v>
      </c>
    </row>
    <row r="8" spans="1:14" x14ac:dyDescent="0.15">
      <c r="A8" t="s">
        <v>12</v>
      </c>
    </row>
    <row r="9" spans="1:14" x14ac:dyDescent="0.15">
      <c r="A9" t="s">
        <v>8</v>
      </c>
      <c r="B9" s="5">
        <v>7.5358006167408851</v>
      </c>
    </row>
    <row r="10" spans="1:14" x14ac:dyDescent="0.15">
      <c r="A10" t="s">
        <v>9</v>
      </c>
      <c r="B10" s="5">
        <v>5.3855337030703758</v>
      </c>
      <c r="D10" s="7" t="s">
        <v>15</v>
      </c>
    </row>
    <row r="11" spans="1:14" x14ac:dyDescent="0.15">
      <c r="H11" t="s">
        <v>1</v>
      </c>
      <c r="J11" t="s">
        <v>2</v>
      </c>
    </row>
    <row r="12" spans="1:14" x14ac:dyDescent="0.15">
      <c r="A12" t="s">
        <v>13</v>
      </c>
      <c r="B12" t="s">
        <v>14</v>
      </c>
      <c r="C12" t="s">
        <v>6</v>
      </c>
      <c r="H12" s="4">
        <f>SUM(H14:H30)</f>
        <v>26.468230370232302</v>
      </c>
      <c r="J12" s="3">
        <f>SUMXMY2(B14:B30,C14:C30)</f>
        <v>26.468230370232302</v>
      </c>
    </row>
    <row r="13" spans="1:14" x14ac:dyDescent="0.15">
      <c r="A13" t="s">
        <v>10</v>
      </c>
      <c r="B13" t="s">
        <v>11</v>
      </c>
      <c r="C13" t="s">
        <v>0</v>
      </c>
      <c r="H13" s="3" t="s">
        <v>3</v>
      </c>
    </row>
    <row r="14" spans="1:14" x14ac:dyDescent="0.15">
      <c r="A14">
        <v>0</v>
      </c>
      <c r="B14" s="3">
        <v>8.1236822338267345</v>
      </c>
      <c r="C14" s="3">
        <f>$B$9+$B$10*A14</f>
        <v>7.5358006167408851</v>
      </c>
      <c r="D14" s="3"/>
      <c r="E14" s="3"/>
      <c r="F14" s="3"/>
      <c r="H14" s="3">
        <f>(C14-B14)^2</f>
        <v>0.34560479570747327</v>
      </c>
      <c r="N14" s="1"/>
    </row>
    <row r="15" spans="1:14" x14ac:dyDescent="0.15">
      <c r="A15">
        <v>1</v>
      </c>
      <c r="B15" s="3">
        <v>12.223461233265217</v>
      </c>
      <c r="C15" s="3">
        <f t="shared" ref="C15:C30" si="0">$B$9+$B$10*A15</f>
        <v>12.921334319811262</v>
      </c>
      <c r="D15" s="3"/>
      <c r="E15" s="3"/>
      <c r="F15" s="3"/>
      <c r="H15" s="3">
        <f t="shared" ref="H15:H30" si="1">(C15-B15)^2</f>
        <v>0.48702684492530296</v>
      </c>
      <c r="N15" s="1"/>
    </row>
    <row r="16" spans="1:14" x14ac:dyDescent="0.15">
      <c r="A16">
        <v>2</v>
      </c>
      <c r="B16" s="3">
        <v>17.977815157983276</v>
      </c>
      <c r="C16" s="3">
        <f t="shared" si="0"/>
        <v>18.306868022881638</v>
      </c>
      <c r="D16" s="3"/>
      <c r="E16" s="3"/>
      <c r="F16" s="3"/>
      <c r="H16" s="3">
        <f t="shared" si="1"/>
        <v>0.10827578789781948</v>
      </c>
      <c r="N16" s="1"/>
    </row>
    <row r="17" spans="1:14" x14ac:dyDescent="0.15">
      <c r="A17">
        <v>3</v>
      </c>
      <c r="B17" s="3">
        <v>24.399467356734792</v>
      </c>
      <c r="C17" s="3">
        <f t="shared" si="0"/>
        <v>23.692401725952013</v>
      </c>
      <c r="D17" s="3"/>
      <c r="E17" s="3"/>
      <c r="F17" s="3"/>
      <c r="H17" s="3">
        <f t="shared" si="1"/>
        <v>0.49994180623424911</v>
      </c>
      <c r="N17" s="1"/>
    </row>
    <row r="18" spans="1:14" x14ac:dyDescent="0.15">
      <c r="A18">
        <v>4</v>
      </c>
      <c r="B18" s="3">
        <v>30.063788621039215</v>
      </c>
      <c r="C18" s="3">
        <f t="shared" si="0"/>
        <v>29.077935429022389</v>
      </c>
      <c r="D18" s="3"/>
      <c r="E18" s="3"/>
      <c r="F18" s="3"/>
      <c r="H18" s="3">
        <f t="shared" si="1"/>
        <v>0.97190651620976498</v>
      </c>
      <c r="N18" s="1"/>
    </row>
    <row r="19" spans="1:14" x14ac:dyDescent="0.15">
      <c r="A19">
        <v>5</v>
      </c>
      <c r="B19" s="3">
        <v>32.559559021641093</v>
      </c>
      <c r="C19" s="3">
        <f t="shared" si="0"/>
        <v>34.463469132092762</v>
      </c>
      <c r="D19" s="3"/>
      <c r="E19" s="3"/>
      <c r="F19" s="3"/>
      <c r="H19" s="3">
        <f t="shared" si="1"/>
        <v>3.6248737086800862</v>
      </c>
      <c r="N19" s="1"/>
    </row>
    <row r="20" spans="1:14" x14ac:dyDescent="0.15">
      <c r="A20">
        <v>6</v>
      </c>
      <c r="B20" s="3">
        <v>41.395519478120143</v>
      </c>
      <c r="C20" s="3">
        <f t="shared" si="0"/>
        <v>39.849002835163141</v>
      </c>
      <c r="D20" s="3"/>
      <c r="E20" s="3"/>
      <c r="F20" s="3"/>
      <c r="H20" s="3">
        <f t="shared" si="1"/>
        <v>2.3917137269429949</v>
      </c>
      <c r="N20" s="1"/>
    </row>
    <row r="21" spans="1:14" x14ac:dyDescent="0.15">
      <c r="A21">
        <v>7</v>
      </c>
      <c r="B21" s="3">
        <v>43.053034082238305</v>
      </c>
      <c r="C21" s="3">
        <f t="shared" si="0"/>
        <v>45.234536538233513</v>
      </c>
      <c r="D21" s="3"/>
      <c r="E21" s="3"/>
      <c r="F21" s="3"/>
      <c r="H21" s="3">
        <f t="shared" si="1"/>
        <v>4.7589529655131235</v>
      </c>
      <c r="N21" s="1"/>
    </row>
    <row r="22" spans="1:14" x14ac:dyDescent="0.15">
      <c r="A22">
        <v>8</v>
      </c>
      <c r="B22" s="3">
        <v>52.507890942031047</v>
      </c>
      <c r="C22" s="3">
        <f t="shared" si="0"/>
        <v>50.620070241303893</v>
      </c>
      <c r="D22" s="3"/>
      <c r="E22" s="3"/>
      <c r="F22" s="3"/>
      <c r="H22" s="3">
        <f t="shared" si="1"/>
        <v>3.5638669980939635</v>
      </c>
      <c r="N22" s="1"/>
    </row>
    <row r="23" spans="1:14" x14ac:dyDescent="0.15">
      <c r="A23">
        <v>9</v>
      </c>
      <c r="B23" s="3">
        <v>55.558741840438167</v>
      </c>
      <c r="C23" s="3">
        <f t="shared" si="0"/>
        <v>56.005603944374272</v>
      </c>
      <c r="D23" s="3"/>
      <c r="E23" s="3"/>
      <c r="F23" s="3"/>
      <c r="H23" s="3">
        <f t="shared" si="1"/>
        <v>0.19968573993420263</v>
      </c>
      <c r="N23" s="1"/>
    </row>
    <row r="24" spans="1:14" x14ac:dyDescent="0.15">
      <c r="A24">
        <v>10</v>
      </c>
      <c r="B24" s="3">
        <v>60.453116330319787</v>
      </c>
      <c r="C24" s="3">
        <f t="shared" si="0"/>
        <v>61.391137647444644</v>
      </c>
      <c r="D24" s="3"/>
      <c r="E24" s="3"/>
      <c r="F24" s="3"/>
      <c r="H24" s="3">
        <f t="shared" si="1"/>
        <v>0.87988399138065165</v>
      </c>
      <c r="N24" s="1"/>
    </row>
    <row r="25" spans="1:14" x14ac:dyDescent="0.15">
      <c r="A25">
        <v>11</v>
      </c>
      <c r="B25" s="3">
        <v>65.904197508628968</v>
      </c>
      <c r="C25" s="3">
        <f t="shared" si="0"/>
        <v>66.776671350515016</v>
      </c>
      <c r="D25" s="3"/>
      <c r="E25" s="3"/>
      <c r="F25" s="3"/>
      <c r="H25" s="3">
        <f t="shared" si="1"/>
        <v>0.76121060477540115</v>
      </c>
      <c r="N25" s="1"/>
    </row>
    <row r="26" spans="1:14" x14ac:dyDescent="0.15">
      <c r="A26">
        <v>12</v>
      </c>
      <c r="B26" s="3">
        <v>74.668865204673011</v>
      </c>
      <c r="C26" s="3">
        <f t="shared" si="0"/>
        <v>72.162205053585396</v>
      </c>
      <c r="D26" s="3"/>
      <c r="E26" s="3"/>
      <c r="F26" s="3"/>
      <c r="H26" s="3">
        <f t="shared" si="1"/>
        <v>6.2833451130505873</v>
      </c>
      <c r="N26" s="1"/>
    </row>
    <row r="27" spans="1:14" x14ac:dyDescent="0.15">
      <c r="A27">
        <v>13</v>
      </c>
      <c r="B27" s="3">
        <v>77.044928966816443</v>
      </c>
      <c r="C27" s="3">
        <f t="shared" si="0"/>
        <v>77.547738756655775</v>
      </c>
      <c r="D27" s="3"/>
      <c r="E27" s="3"/>
      <c r="F27" s="3"/>
      <c r="H27" s="3">
        <f t="shared" si="1"/>
        <v>0.25281768475827388</v>
      </c>
      <c r="N27" s="1"/>
    </row>
    <row r="28" spans="1:14" x14ac:dyDescent="0.15">
      <c r="A28">
        <v>14</v>
      </c>
      <c r="B28" s="3">
        <v>83.070444199647113</v>
      </c>
      <c r="C28" s="3">
        <f t="shared" si="0"/>
        <v>82.93327245972614</v>
      </c>
      <c r="D28" s="3"/>
      <c r="E28" s="3"/>
      <c r="F28" s="3"/>
      <c r="H28" s="3">
        <f t="shared" si="1"/>
        <v>1.8816086232947022E-2</v>
      </c>
      <c r="N28" s="1"/>
    </row>
    <row r="29" spans="1:14" x14ac:dyDescent="0.15">
      <c r="A29">
        <v>15</v>
      </c>
      <c r="B29" s="3">
        <v>87.300345531763455</v>
      </c>
      <c r="C29" s="3">
        <f t="shared" si="0"/>
        <v>88.31880616279652</v>
      </c>
      <c r="D29" s="3"/>
      <c r="E29" s="3"/>
      <c r="F29" s="3"/>
      <c r="H29" s="3">
        <f t="shared" si="1"/>
        <v>1.037262056964269</v>
      </c>
      <c r="N29" s="1"/>
    </row>
    <row r="30" spans="1:14" x14ac:dyDescent="0.15">
      <c r="A30">
        <v>16</v>
      </c>
      <c r="B30" s="3">
        <v>94.23636048852282</v>
      </c>
      <c r="C30" s="3">
        <f t="shared" si="0"/>
        <v>93.704339865866899</v>
      </c>
      <c r="D30" s="3"/>
      <c r="E30" s="3"/>
      <c r="F30" s="3"/>
      <c r="H30" s="3">
        <f t="shared" si="1"/>
        <v>0.28304594293119362</v>
      </c>
      <c r="N30" s="1"/>
    </row>
    <row r="31" spans="1:14" x14ac:dyDescent="0.15">
      <c r="C31" s="1"/>
    </row>
    <row r="32" spans="1:14" x14ac:dyDescent="0.15">
      <c r="C32" s="1"/>
    </row>
    <row r="33" spans="2:4" x14ac:dyDescent="0.15">
      <c r="C33" s="1"/>
    </row>
    <row r="34" spans="2:4" x14ac:dyDescent="0.15">
      <c r="C34" s="1"/>
    </row>
    <row r="35" spans="2:4" x14ac:dyDescent="0.15">
      <c r="C35" s="1"/>
    </row>
    <row r="36" spans="2:4" x14ac:dyDescent="0.15">
      <c r="C36" s="1"/>
    </row>
    <row r="37" spans="2:4" x14ac:dyDescent="0.15">
      <c r="C37" s="1"/>
    </row>
    <row r="38" spans="2:4" x14ac:dyDescent="0.15">
      <c r="C38" s="1"/>
    </row>
    <row r="39" spans="2:4" x14ac:dyDescent="0.15">
      <c r="C39" s="1"/>
    </row>
    <row r="40" spans="2:4" x14ac:dyDescent="0.15">
      <c r="C40" s="1"/>
    </row>
    <row r="41" spans="2:4" x14ac:dyDescent="0.15">
      <c r="C41" s="1"/>
    </row>
    <row r="42" spans="2:4" x14ac:dyDescent="0.15">
      <c r="C42" s="1"/>
    </row>
    <row r="43" spans="2:4" x14ac:dyDescent="0.15">
      <c r="B43" s="2"/>
      <c r="C43" s="2"/>
      <c r="D43" s="2"/>
    </row>
  </sheetData>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88803-66EF-8648-90F9-A7E979927A8C}">
  <dimension ref="A1:N43"/>
  <sheetViews>
    <sheetView zoomScale="150" zoomScaleNormal="150" zoomScalePageLayoutView="150" workbookViewId="0">
      <selection activeCell="D44" sqref="D44"/>
    </sheetView>
  </sheetViews>
  <sheetFormatPr baseColWidth="10" defaultRowHeight="12" x14ac:dyDescent="0.15"/>
  <cols>
    <col min="8" max="8" width="12.33203125" bestFit="1" customWidth="1"/>
  </cols>
  <sheetData>
    <row r="1" spans="1:14" x14ac:dyDescent="0.15">
      <c r="A1" t="s">
        <v>7</v>
      </c>
    </row>
    <row r="3" spans="1:14" x14ac:dyDescent="0.15">
      <c r="A3" t="s">
        <v>5</v>
      </c>
    </row>
    <row r="5" spans="1:14" x14ac:dyDescent="0.15">
      <c r="A5" t="s">
        <v>4</v>
      </c>
    </row>
    <row r="8" spans="1:14" x14ac:dyDescent="0.15">
      <c r="A8" s="6" t="s">
        <v>16</v>
      </c>
    </row>
    <row r="9" spans="1:14" x14ac:dyDescent="0.15">
      <c r="A9" s="6" t="s">
        <v>17</v>
      </c>
      <c r="B9" s="5">
        <v>4.5031522153940911</v>
      </c>
    </row>
    <row r="10" spans="1:14" x14ac:dyDescent="0.15">
      <c r="A10" s="6" t="s">
        <v>18</v>
      </c>
      <c r="B10" s="5">
        <v>0.19283678299114571</v>
      </c>
      <c r="D10" s="7" t="s">
        <v>15</v>
      </c>
    </row>
    <row r="11" spans="1:14" x14ac:dyDescent="0.15">
      <c r="H11" t="s">
        <v>1</v>
      </c>
      <c r="J11" t="s">
        <v>2</v>
      </c>
    </row>
    <row r="12" spans="1:14" x14ac:dyDescent="0.15">
      <c r="A12" t="s">
        <v>13</v>
      </c>
      <c r="B12" t="s">
        <v>14</v>
      </c>
      <c r="C12" t="s">
        <v>6</v>
      </c>
      <c r="H12" s="4">
        <f>SUM(H14:H30)</f>
        <v>81.708035101325876</v>
      </c>
      <c r="J12" s="3">
        <f>SUMXMY2(B14:B30,C14:C30)</f>
        <v>81.708035101325876</v>
      </c>
    </row>
    <row r="13" spans="1:14" x14ac:dyDescent="0.15">
      <c r="A13" t="s">
        <v>10</v>
      </c>
      <c r="B13" t="s">
        <v>11</v>
      </c>
      <c r="C13" t="s">
        <v>0</v>
      </c>
      <c r="H13" s="3" t="s">
        <v>3</v>
      </c>
    </row>
    <row r="14" spans="1:14" x14ac:dyDescent="0.15">
      <c r="A14">
        <v>0</v>
      </c>
      <c r="B14" s="3">
        <v>5.4669114445264571</v>
      </c>
      <c r="C14" s="3">
        <f>B$9*EXP(A14*B$10)</f>
        <v>4.5031522153940911</v>
      </c>
      <c r="D14" s="3"/>
      <c r="E14" s="3"/>
      <c r="F14" s="3"/>
      <c r="H14" s="3">
        <f>(C14-B14)^2</f>
        <v>0.92883185173781235</v>
      </c>
      <c r="N14" s="1"/>
    </row>
    <row r="15" spans="1:14" x14ac:dyDescent="0.15">
      <c r="A15">
        <v>1</v>
      </c>
      <c r="B15" s="3">
        <v>6.6735361707228398</v>
      </c>
      <c r="C15" s="3">
        <f t="shared" ref="C15:C30" si="0">B$9*EXP(A15*B$10)</f>
        <v>5.4609044534158349</v>
      </c>
      <c r="D15" s="3"/>
      <c r="E15" s="3"/>
      <c r="F15" s="3"/>
      <c r="H15" s="3">
        <f t="shared" ref="H15:H30" si="1">(C15-B15)^2</f>
        <v>1.470475681818936</v>
      </c>
      <c r="N15" s="1"/>
    </row>
    <row r="16" spans="1:14" x14ac:dyDescent="0.15">
      <c r="A16">
        <v>2</v>
      </c>
      <c r="B16" s="3">
        <v>9.1660423441576047</v>
      </c>
      <c r="C16" s="3">
        <f t="shared" si="0"/>
        <v>6.6223560792352831</v>
      </c>
      <c r="D16" s="3"/>
      <c r="E16" s="3"/>
      <c r="F16" s="3"/>
      <c r="H16" s="3">
        <f t="shared" si="1"/>
        <v>6.470339814354471</v>
      </c>
      <c r="N16" s="1"/>
    </row>
    <row r="17" spans="1:14" x14ac:dyDescent="0.15">
      <c r="A17">
        <v>3</v>
      </c>
      <c r="B17" s="3">
        <v>6.0165860915646858</v>
      </c>
      <c r="C17" s="3">
        <f t="shared" si="0"/>
        <v>8.0308308658930159</v>
      </c>
      <c r="D17" s="3"/>
      <c r="E17" s="3"/>
      <c r="F17" s="3"/>
      <c r="H17" s="3">
        <f t="shared" si="1"/>
        <v>4.0571820109089849</v>
      </c>
      <c r="N17" s="1"/>
    </row>
    <row r="18" spans="1:14" x14ac:dyDescent="0.15">
      <c r="A18">
        <v>4</v>
      </c>
      <c r="B18" s="3">
        <v>11.321964084530295</v>
      </c>
      <c r="C18" s="3">
        <f t="shared" si="0"/>
        <v>9.73886689645167</v>
      </c>
      <c r="D18" s="3"/>
      <c r="E18" s="3"/>
      <c r="F18" s="3"/>
      <c r="H18" s="3">
        <f t="shared" si="1"/>
        <v>2.5061967069024496</v>
      </c>
      <c r="N18" s="1"/>
    </row>
    <row r="19" spans="1:14" x14ac:dyDescent="0.15">
      <c r="A19">
        <v>5</v>
      </c>
      <c r="B19" s="3">
        <v>11.189351351598001</v>
      </c>
      <c r="C19" s="3">
        <f t="shared" si="0"/>
        <v>11.81017630810925</v>
      </c>
      <c r="D19" s="3"/>
      <c r="E19" s="3"/>
      <c r="F19" s="3"/>
      <c r="H19" s="3">
        <f t="shared" si="1"/>
        <v>0.38542362662719493</v>
      </c>
      <c r="N19" s="1"/>
    </row>
    <row r="20" spans="1:14" x14ac:dyDescent="0.15">
      <c r="A20">
        <v>6</v>
      </c>
      <c r="B20" s="3">
        <v>13.573462820511129</v>
      </c>
      <c r="C20" s="3">
        <f t="shared" si="0"/>
        <v>14.322021844188495</v>
      </c>
      <c r="D20" s="3"/>
      <c r="E20" s="3"/>
      <c r="F20" s="3"/>
      <c r="H20" s="3">
        <f t="shared" si="1"/>
        <v>0.56034061192881146</v>
      </c>
      <c r="N20" s="1"/>
    </row>
    <row r="21" spans="1:14" x14ac:dyDescent="0.15">
      <c r="A21">
        <v>7</v>
      </c>
      <c r="B21" s="3">
        <v>17.639967074902042</v>
      </c>
      <c r="C21" s="3">
        <f t="shared" si="0"/>
        <v>17.368098862721478</v>
      </c>
      <c r="D21" s="3"/>
      <c r="E21" s="3"/>
      <c r="F21" s="3"/>
      <c r="H21" s="3">
        <f t="shared" si="1"/>
        <v>7.3912324794256287E-2</v>
      </c>
      <c r="N21" s="1"/>
    </row>
    <row r="22" spans="1:14" x14ac:dyDescent="0.15">
      <c r="A22">
        <v>8</v>
      </c>
      <c r="B22" s="3">
        <v>25.800096454944082</v>
      </c>
      <c r="C22" s="3">
        <f t="shared" si="0"/>
        <v>21.062030304587839</v>
      </c>
      <c r="D22" s="3"/>
      <c r="E22" s="3"/>
      <c r="F22" s="3"/>
      <c r="H22" s="3">
        <f t="shared" si="1"/>
        <v>22.449270845151627</v>
      </c>
      <c r="N22" s="1"/>
    </row>
    <row r="23" spans="1:14" x14ac:dyDescent="0.15">
      <c r="A23">
        <v>9</v>
      </c>
      <c r="B23" s="3">
        <v>26.368276436551785</v>
      </c>
      <c r="C23" s="3">
        <f t="shared" si="0"/>
        <v>25.541604988415266</v>
      </c>
      <c r="D23" s="3"/>
      <c r="E23" s="3"/>
      <c r="F23" s="3"/>
      <c r="H23" s="3">
        <f t="shared" si="1"/>
        <v>0.68338568316412973</v>
      </c>
      <c r="N23" s="1"/>
    </row>
    <row r="24" spans="1:14" x14ac:dyDescent="0.15">
      <c r="A24">
        <v>10</v>
      </c>
      <c r="B24" s="3">
        <v>27.180347621235065</v>
      </c>
      <c r="C24" s="3">
        <f t="shared" si="0"/>
        <v>30.973917326580636</v>
      </c>
      <c r="D24" s="3"/>
      <c r="E24" s="3"/>
      <c r="F24" s="3"/>
      <c r="H24" s="3">
        <f t="shared" si="1"/>
        <v>14.391171109315689</v>
      </c>
      <c r="N24" s="1"/>
    </row>
    <row r="25" spans="1:14" x14ac:dyDescent="0.15">
      <c r="A25">
        <v>11</v>
      </c>
      <c r="B25" s="3">
        <v>39.223553999621856</v>
      </c>
      <c r="C25" s="3">
        <f t="shared" si="0"/>
        <v>37.561600180920252</v>
      </c>
      <c r="D25" s="3"/>
      <c r="E25" s="3"/>
      <c r="F25" s="3"/>
      <c r="H25" s="3">
        <f t="shared" si="1"/>
        <v>2.7620904954968464</v>
      </c>
      <c r="N25" s="1"/>
    </row>
    <row r="26" spans="1:14" x14ac:dyDescent="0.15">
      <c r="A26">
        <v>12</v>
      </c>
      <c r="B26" s="3">
        <v>43.913932492109069</v>
      </c>
      <c r="C26" s="3">
        <f t="shared" si="0"/>
        <v>45.550383352400488</v>
      </c>
      <c r="D26" s="3"/>
      <c r="E26" s="3"/>
      <c r="F26" s="3"/>
      <c r="H26" s="3">
        <f t="shared" si="1"/>
        <v>2.6779714181485237</v>
      </c>
      <c r="N26" s="1"/>
    </row>
    <row r="27" spans="1:14" x14ac:dyDescent="0.15">
      <c r="A27">
        <v>13</v>
      </c>
      <c r="B27" s="3">
        <v>51.894120897265978</v>
      </c>
      <c r="C27" s="3">
        <f t="shared" si="0"/>
        <v>55.238259647004483</v>
      </c>
      <c r="D27" s="3"/>
      <c r="E27" s="3"/>
      <c r="F27" s="3"/>
      <c r="H27" s="3">
        <f t="shared" si="1"/>
        <v>11.183263977502612</v>
      </c>
      <c r="N27" s="1"/>
    </row>
    <row r="28" spans="1:14" x14ac:dyDescent="0.15">
      <c r="A28">
        <v>14</v>
      </c>
      <c r="B28" s="3">
        <v>68.571592172378459</v>
      </c>
      <c r="C28" s="3">
        <f t="shared" si="0"/>
        <v>66.986600424935489</v>
      </c>
      <c r="D28" s="3"/>
      <c r="E28" s="3"/>
      <c r="F28" s="3"/>
      <c r="H28" s="3">
        <f t="shared" si="1"/>
        <v>2.5121988394623203</v>
      </c>
      <c r="N28" s="1"/>
    </row>
    <row r="29" spans="1:14" x14ac:dyDescent="0.15">
      <c r="A29">
        <v>15</v>
      </c>
      <c r="B29" s="3">
        <v>79.380880342439298</v>
      </c>
      <c r="C29" s="3">
        <f t="shared" si="0"/>
        <v>81.233635258697092</v>
      </c>
      <c r="D29" s="3"/>
      <c r="E29" s="3"/>
      <c r="F29" s="3"/>
      <c r="H29" s="3">
        <f t="shared" si="1"/>
        <v>3.4327007797174258</v>
      </c>
      <c r="N29" s="1"/>
    </row>
    <row r="30" spans="1:14" x14ac:dyDescent="0.15">
      <c r="A30">
        <v>16</v>
      </c>
      <c r="B30" s="3">
        <v>100.78308355486791</v>
      </c>
      <c r="C30" s="3">
        <f t="shared" si="0"/>
        <v>98.510798510184088</v>
      </c>
      <c r="D30" s="3"/>
      <c r="E30" s="3"/>
      <c r="F30" s="3"/>
      <c r="H30" s="3">
        <f t="shared" si="1"/>
        <v>5.1632793242937796</v>
      </c>
      <c r="N30" s="1"/>
    </row>
    <row r="31" spans="1:14" x14ac:dyDescent="0.15">
      <c r="C31" s="1"/>
    </row>
    <row r="32" spans="1:14" x14ac:dyDescent="0.15">
      <c r="C32" s="1"/>
    </row>
    <row r="33" spans="2:4" x14ac:dyDescent="0.15">
      <c r="C33" s="1"/>
    </row>
    <row r="34" spans="2:4" x14ac:dyDescent="0.15">
      <c r="C34" s="1"/>
    </row>
    <row r="35" spans="2:4" x14ac:dyDescent="0.15">
      <c r="C35" s="1"/>
    </row>
    <row r="36" spans="2:4" x14ac:dyDescent="0.15">
      <c r="C36" s="1"/>
    </row>
    <row r="37" spans="2:4" x14ac:dyDescent="0.15">
      <c r="C37" s="1"/>
    </row>
    <row r="38" spans="2:4" x14ac:dyDescent="0.15">
      <c r="C38" s="1"/>
    </row>
    <row r="39" spans="2:4" x14ac:dyDescent="0.15">
      <c r="C39" s="1"/>
    </row>
    <row r="40" spans="2:4" x14ac:dyDescent="0.15">
      <c r="C40" s="1"/>
    </row>
    <row r="41" spans="2:4" x14ac:dyDescent="0.15">
      <c r="C41" s="1"/>
    </row>
    <row r="42" spans="2:4" x14ac:dyDescent="0.15">
      <c r="C42" s="1"/>
    </row>
    <row r="43" spans="2:4" x14ac:dyDescent="0.15">
      <c r="B43" s="2"/>
      <c r="C43" s="2"/>
      <c r="D43" s="2"/>
    </row>
  </sheetData>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Linear Fit</vt:lpstr>
      <vt:lpstr>Exponential Fit</vt:lpstr>
    </vt:vector>
  </TitlesOfParts>
  <Company>Oregon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McIntyre</dc:creator>
  <cp:lastModifiedBy>David McIntyre</cp:lastModifiedBy>
  <dcterms:created xsi:type="dcterms:W3CDTF">2003-11-23T07:03:51Z</dcterms:created>
  <dcterms:modified xsi:type="dcterms:W3CDTF">2020-09-23T23:05:47Z</dcterms:modified>
</cp:coreProperties>
</file>