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221"/>
  <workbookPr date1904="1" showInkAnnotation="0" autoCompressPictures="0"/>
  <bookViews>
    <workbookView xWindow="0" yWindow="0" windowWidth="25200" windowHeight="14800" tabRatio="293"/>
  </bookViews>
  <sheets>
    <sheet name="data" sheetId="1" r:id="rId1"/>
    <sheet name="Fit" sheetId="2" r:id="rId2"/>
    <sheet name="Post for class" sheetId="3" r:id="rId3"/>
  </sheets>
  <definedNames>
    <definedName name="_xlnm.Print_Area" localSheetId="0">data!$B$1:$G$31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9" i="1" l="1"/>
  <c r="C17" i="1"/>
  <c r="E14" i="3"/>
  <c r="E15" i="3"/>
  <c r="C16" i="1"/>
  <c r="C15" i="1"/>
  <c r="C10" i="1"/>
  <c r="C7" i="1"/>
  <c r="E8" i="1"/>
  <c r="C8" i="1"/>
  <c r="F8" i="1"/>
  <c r="E9" i="1"/>
  <c r="C9" i="1"/>
  <c r="F9" i="1"/>
  <c r="E10" i="1"/>
  <c r="F10" i="1"/>
  <c r="E11" i="1"/>
  <c r="C11" i="1"/>
  <c r="F11" i="1"/>
  <c r="E12" i="1"/>
  <c r="C12" i="1"/>
  <c r="F12" i="1"/>
  <c r="E7" i="1"/>
  <c r="F7" i="1"/>
  <c r="E6" i="1"/>
  <c r="C6" i="1"/>
  <c r="F6" i="1"/>
  <c r="C18" i="1"/>
</calcChain>
</file>

<file path=xl/sharedStrings.xml><?xml version="1.0" encoding="utf-8"?>
<sst xmlns="http://schemas.openxmlformats.org/spreadsheetml/2006/main" count="66" uniqueCount="37">
  <si>
    <t>T</t>
    <phoneticPr fontId="1" type="noConversion"/>
  </si>
  <si>
    <t>Newton</t>
    <phoneticPr fontId="1" type="noConversion"/>
  </si>
  <si>
    <t>mu</t>
    <phoneticPr fontId="1" type="noConversion"/>
  </si>
  <si>
    <t>kg/m</t>
    <phoneticPr fontId="1" type="noConversion"/>
  </si>
  <si>
    <t>m/s</t>
    <phoneticPr fontId="1" type="noConversion"/>
  </si>
  <si>
    <t>m/s</t>
    <phoneticPr fontId="1" type="noConversion"/>
  </si>
  <si>
    <t>omega</t>
    <phoneticPr fontId="1" type="noConversion"/>
  </si>
  <si>
    <t>k</t>
    <phoneticPr fontId="1" type="noConversion"/>
  </si>
  <si>
    <t># nodes (excl. ends)</t>
  </si>
  <si>
    <t>L</t>
  </si>
  <si>
    <t>m</t>
  </si>
  <si>
    <t>Freq. (Hz)</t>
  </si>
  <si>
    <t>Ang. Freq. (rad/s)</t>
  </si>
  <si>
    <t>Wavelength (m)</t>
  </si>
  <si>
    <t>Wavevector (1/m)</t>
  </si>
  <si>
    <t>Tension</t>
  </si>
  <si>
    <t>Mass density</t>
  </si>
  <si>
    <t>Rope length</t>
  </si>
  <si>
    <t>omega/k (m/s)</t>
  </si>
  <si>
    <t>Make sure all ropes are the same length and have same tension applied to them!</t>
  </si>
  <si>
    <t>PH424/524 W2012.  Dispersion relation for standing waves in a stretched rope.</t>
  </si>
  <si>
    <t>&lt;-- measured in class</t>
  </si>
  <si>
    <t>&lt;-- generated by 550g mass</t>
  </si>
  <si>
    <t>&lt;-- Jim K has conflicting info on this.  (i) 73g/10m and (ii) 79g/48ft .  Which is more likely to be correct based on your data?</t>
  </si>
  <si>
    <t>&lt;-- from physical parameters of string</t>
  </si>
  <si>
    <t>&lt;-- from omega and k data acquired in class</t>
  </si>
  <si>
    <t>Phase velocity</t>
  </si>
  <si>
    <t>v (from string parameters)</t>
  </si>
  <si>
    <t>v (from graph)</t>
  </si>
  <si>
    <t>&lt;-- 73g/10m</t>
  </si>
  <si>
    <t>&lt;-- 79g/48 ft</t>
  </si>
  <si>
    <t>kg/m</t>
  </si>
  <si>
    <t>Sqrt(T/mu1)</t>
  </si>
  <si>
    <t>Sqrt(T/mu2)</t>
  </si>
  <si>
    <t>µ</t>
  </si>
  <si>
    <t>disp slope</t>
  </si>
  <si>
    <t>Entries in blue columns are examples - erase before starting new activity.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</si>
</sst>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9" x14ac:knownFonts="1">
    <font>
      <sz val="10"/>
      <name val="Verdana"/>
    </font>
    <font>
      <sz val="8"/>
      <name val="Verdana"/>
    </font>
    <font>
      <sz val="10"/>
      <name val="Arial"/>
    </font>
    <font>
      <u/>
      <sz val="10"/>
      <color indexed="12"/>
      <name val="Verdana"/>
    </font>
    <font>
      <u/>
      <sz val="10"/>
      <color indexed="20"/>
      <name val="Verdana"/>
    </font>
    <font>
      <sz val="14"/>
      <name val="Arial"/>
    </font>
    <font>
      <u/>
      <sz val="10"/>
      <color theme="10"/>
      <name val="Verdana"/>
    </font>
    <font>
      <u/>
      <sz val="10"/>
      <color theme="11"/>
      <name val="Verdana"/>
    </font>
    <font>
      <sz val="9"/>
      <name val="Verdana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2" fontId="0" fillId="0" borderId="0" xfId="0" applyNumberFormat="1"/>
    <xf numFmtId="0" fontId="2" fillId="0" borderId="1" xfId="0" applyFont="1" applyBorder="1" applyAlignment="1">
      <alignment wrapText="1"/>
    </xf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" fillId="0" borderId="0" xfId="0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1" fontId="2" fillId="0" borderId="1" xfId="0" applyNumberFormat="1" applyFont="1" applyFill="1" applyBorder="1" applyAlignment="1">
      <alignment wrapText="1"/>
    </xf>
    <xf numFmtId="2" fontId="2" fillId="0" borderId="1" xfId="0" applyNumberFormat="1" applyFont="1" applyFill="1" applyBorder="1" applyAlignment="1">
      <alignment wrapText="1"/>
    </xf>
    <xf numFmtId="164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2" fillId="0" borderId="0" xfId="0" applyFont="1" applyBorder="1" applyAlignment="1"/>
    <xf numFmtId="0" fontId="0" fillId="0" borderId="0" xfId="0" applyBorder="1" applyAlignment="1">
      <alignment wrapText="1"/>
    </xf>
    <xf numFmtId="0" fontId="5" fillId="0" borderId="0" xfId="0" applyFont="1" applyBorder="1" applyAlignment="1"/>
    <xf numFmtId="0" fontId="5" fillId="0" borderId="0" xfId="0" applyFont="1" applyBorder="1" applyAlignment="1">
      <alignment wrapText="1"/>
    </xf>
    <xf numFmtId="2" fontId="5" fillId="0" borderId="0" xfId="0" applyNumberFormat="1" applyFont="1" applyAlignment="1">
      <alignment wrapText="1"/>
    </xf>
    <xf numFmtId="0" fontId="5" fillId="0" borderId="1" xfId="0" applyFont="1" applyBorder="1" applyAlignment="1">
      <alignment wrapText="1"/>
    </xf>
    <xf numFmtId="2" fontId="5" fillId="0" borderId="1" xfId="0" applyNumberFormat="1" applyFont="1" applyBorder="1" applyAlignment="1">
      <alignment wrapText="1"/>
    </xf>
    <xf numFmtId="0" fontId="5" fillId="0" borderId="1" xfId="0" applyFont="1" applyFill="1" applyBorder="1" applyAlignment="1">
      <alignment wrapText="1"/>
    </xf>
    <xf numFmtId="1" fontId="5" fillId="0" borderId="1" xfId="0" applyNumberFormat="1" applyFont="1" applyFill="1" applyBorder="1" applyAlignment="1">
      <alignment wrapText="1"/>
    </xf>
    <xf numFmtId="2" fontId="5" fillId="0" borderId="1" xfId="0" applyNumberFormat="1" applyFont="1" applyFill="1" applyBorder="1" applyAlignment="1">
      <alignment wrapText="1"/>
    </xf>
    <xf numFmtId="164" fontId="5" fillId="0" borderId="1" xfId="0" applyNumberFormat="1" applyFont="1" applyBorder="1" applyAlignment="1">
      <alignment wrapText="1"/>
    </xf>
    <xf numFmtId="0" fontId="0" fillId="0" borderId="0" xfId="0" applyAlignment="1"/>
    <xf numFmtId="0" fontId="8" fillId="0" borderId="0" xfId="0" applyFont="1" applyAlignment="1">
      <alignment wrapText="1"/>
    </xf>
    <xf numFmtId="0" fontId="8" fillId="0" borderId="0" xfId="0" applyFont="1" applyAlignment="1"/>
    <xf numFmtId="165" fontId="8" fillId="0" borderId="0" xfId="0" applyNumberFormat="1" applyFont="1" applyAlignment="1">
      <alignment wrapText="1"/>
    </xf>
    <xf numFmtId="164" fontId="8" fillId="0" borderId="0" xfId="0" applyNumberFormat="1" applyFont="1" applyAlignment="1">
      <alignment wrapText="1"/>
    </xf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2" fontId="2" fillId="2" borderId="1" xfId="0" applyNumberFormat="1" applyFont="1" applyFill="1" applyBorder="1" applyAlignment="1">
      <alignment wrapText="1"/>
    </xf>
  </cellXfs>
  <cellStyles count="2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Dispersion relation</a:t>
            </a:r>
          </a:p>
        </c:rich>
      </c:tx>
      <c:layout>
        <c:manualLayout>
          <c:xMode val="edge"/>
          <c:yMode val="edge"/>
          <c:x val="0.363933682874946"/>
          <c:y val="0.017261290614535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2481478719851"/>
          <c:y val="0.153404402311918"/>
          <c:w val="0.666636403821453"/>
          <c:h val="0.60563645450879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-0.0174474845939435"/>
                  <c:y val="0.403097858606372"/>
                </c:manualLayout>
              </c:layout>
              <c:numFmt formatCode="General" sourceLinked="0"/>
            </c:trendlineLbl>
          </c:trendline>
          <c:xVal>
            <c:numRef>
              <c:f>data!$E$6:$E$12</c:f>
              <c:numCache>
                <c:formatCode>0.00</c:formatCode>
                <c:ptCount val="7"/>
                <c:pt idx="0">
                  <c:v>2.166615623165375</c:v>
                </c:pt>
                <c:pt idx="1">
                  <c:v>4.303551580259991</c:v>
                </c:pt>
                <c:pt idx="2">
                  <c:v>6.41141357875468</c:v>
                </c:pt>
                <c:pt idx="3">
                  <c:v>8.726646259971648</c:v>
                </c:pt>
                <c:pt idx="4">
                  <c:v>10.64946662233828</c:v>
                </c:pt>
                <c:pt idx="5">
                  <c:v>13.96263401595464</c:v>
                </c:pt>
                <c:pt idx="6">
                  <c:v>15.32484221263314</c:v>
                </c:pt>
              </c:numCache>
            </c:numRef>
          </c:xVal>
          <c:yVal>
            <c:numRef>
              <c:f>data!$C$6:$C$12</c:f>
              <c:numCache>
                <c:formatCode>0</c:formatCode>
                <c:ptCount val="7"/>
                <c:pt idx="0">
                  <c:v>62.83185307179586</c:v>
                </c:pt>
                <c:pt idx="1">
                  <c:v>125.6637061435917</c:v>
                </c:pt>
                <c:pt idx="2">
                  <c:v>188.4955592153876</c:v>
                </c:pt>
                <c:pt idx="3">
                  <c:v>282.7433388230814</c:v>
                </c:pt>
                <c:pt idx="4">
                  <c:v>314.1592653589793</c:v>
                </c:pt>
                <c:pt idx="5">
                  <c:v>376.9911184307751</c:v>
                </c:pt>
                <c:pt idx="6">
                  <c:v>471.238898038469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893800"/>
        <c:axId val="431899288"/>
      </c:scatterChart>
      <c:valAx>
        <c:axId val="431893800"/>
        <c:scaling>
          <c:orientation val="minMax"/>
          <c:max val="15.0"/>
          <c:min val="0.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/>
                </a:pPr>
                <a:r>
                  <a:rPr lang="en-US" sz="1400" i="1"/>
                  <a:t>k</a:t>
                </a:r>
                <a:r>
                  <a:rPr lang="en-US" sz="1400"/>
                  <a:t> (rad/m)</a:t>
                </a:r>
              </a:p>
            </c:rich>
          </c:tx>
          <c:layout>
            <c:manualLayout>
              <c:xMode val="edge"/>
              <c:yMode val="edge"/>
              <c:x val="0.42838642788357"/>
              <c:y val="0.875029289772468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200"/>
            </a:pPr>
            <a:endParaRPr lang="en-US"/>
          </a:p>
        </c:txPr>
        <c:crossAx val="431899288"/>
        <c:crosses val="autoZero"/>
        <c:crossBetween val="midCat"/>
        <c:majorUnit val="5.0"/>
        <c:minorUnit val="0.2"/>
      </c:valAx>
      <c:valAx>
        <c:axId val="431899288"/>
        <c:scaling>
          <c:orientation val="minMax"/>
          <c:max val="500.0"/>
          <c:min val="0.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/>
                </a:pPr>
                <a:r>
                  <a:rPr lang="en-US" sz="1400">
                    <a:latin typeface="Symbol"/>
                  </a:rPr>
                  <a:t>w</a:t>
                </a:r>
                <a:r>
                  <a:rPr lang="en-US" sz="1400"/>
                  <a:t> (rad/sec)</a:t>
                </a:r>
              </a:p>
            </c:rich>
          </c:tx>
          <c:layout>
            <c:manualLayout>
              <c:xMode val="edge"/>
              <c:yMode val="edge"/>
              <c:x val="0.028344556349555"/>
              <c:y val="0.275505746711342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200"/>
            </a:pPr>
            <a:endParaRPr lang="en-US"/>
          </a:p>
        </c:txPr>
        <c:crossAx val="431893800"/>
        <c:crosses val="autoZero"/>
        <c:crossBetween val="midCat"/>
      </c:valAx>
      <c:spPr>
        <a:noFill/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0.133311679790026"/>
                  <c:y val="-0.0545231846019248"/>
                </c:manualLayout>
              </c:layout>
              <c:numFmt formatCode="General" sourceLinked="0"/>
            </c:trendlineLbl>
          </c:trendline>
          <c:xVal>
            <c:numRef>
              <c:f>Fit!$B$2:$B$12</c:f>
              <c:numCache>
                <c:formatCode>General</c:formatCode>
                <c:ptCount val="11"/>
                <c:pt idx="0">
                  <c:v>8.49079095564809</c:v>
                </c:pt>
                <c:pt idx="1">
                  <c:v>10.47197551196598</c:v>
                </c:pt>
                <c:pt idx="2">
                  <c:v>12.56637061435917</c:v>
                </c:pt>
                <c:pt idx="3">
                  <c:v>5.067084925144828</c:v>
                </c:pt>
                <c:pt idx="4">
                  <c:v>3.20570678937734</c:v>
                </c:pt>
                <c:pt idx="5">
                  <c:v>7.853981633974483</c:v>
                </c:pt>
                <c:pt idx="6">
                  <c:v>3.785051389867221</c:v>
                </c:pt>
                <c:pt idx="7">
                  <c:v>11.42397328578106</c:v>
                </c:pt>
                <c:pt idx="8">
                  <c:v>3.490658503988659</c:v>
                </c:pt>
                <c:pt idx="9">
                  <c:v>5.235987755982989</c:v>
                </c:pt>
                <c:pt idx="10">
                  <c:v>6.981317007977318</c:v>
                </c:pt>
              </c:numCache>
            </c:numRef>
          </c:xVal>
          <c:yVal>
            <c:numRef>
              <c:f>Fit!$C$2:$C$12</c:f>
              <c:numCache>
                <c:formatCode>General</c:formatCode>
                <c:ptCount val="11"/>
                <c:pt idx="0">
                  <c:v>753.9822368615499</c:v>
                </c:pt>
                <c:pt idx="1">
                  <c:v>942.477796076938</c:v>
                </c:pt>
                <c:pt idx="2">
                  <c:v>1068.14150222053</c:v>
                </c:pt>
                <c:pt idx="3">
                  <c:v>439.822971502571</c:v>
                </c:pt>
                <c:pt idx="4">
                  <c:v>251.327412287183</c:v>
                </c:pt>
                <c:pt idx="5">
                  <c:v>653.451271946677</c:v>
                </c:pt>
                <c:pt idx="6">
                  <c:v>345.575191894877</c:v>
                </c:pt>
                <c:pt idx="7">
                  <c:v>973.893722612836</c:v>
                </c:pt>
                <c:pt idx="8">
                  <c:v>320.442450666159</c:v>
                </c:pt>
                <c:pt idx="9">
                  <c:v>433.539786195391</c:v>
                </c:pt>
                <c:pt idx="10">
                  <c:v>609.46897479642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970824"/>
        <c:axId val="431973720"/>
      </c:scatterChart>
      <c:valAx>
        <c:axId val="431970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31973720"/>
        <c:crosses val="autoZero"/>
        <c:crossBetween val="midCat"/>
      </c:valAx>
      <c:valAx>
        <c:axId val="4319737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197082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97365</xdr:colOff>
      <xdr:row>0</xdr:row>
      <xdr:rowOff>105830</xdr:rowOff>
    </xdr:from>
    <xdr:to>
      <xdr:col>10</xdr:col>
      <xdr:colOff>609601</xdr:colOff>
      <xdr:row>11</xdr:row>
      <xdr:rowOff>67733</xdr:rowOff>
    </xdr:to>
    <xdr:graphicFrame macro="">
      <xdr:nvGraphicFramePr>
        <xdr:cNvPr id="10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9</xdr:row>
      <xdr:rowOff>0</xdr:rowOff>
    </xdr:from>
    <xdr:to>
      <xdr:col>9</xdr:col>
      <xdr:colOff>38100</xdr:colOff>
      <xdr:row>24</xdr:row>
      <xdr:rowOff>139700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="150" workbookViewId="0">
      <selection activeCell="A3" sqref="A3"/>
    </sheetView>
  </sheetViews>
  <sheetFormatPr baseColWidth="10" defaultRowHeight="13" x14ac:dyDescent="0"/>
  <cols>
    <col min="1" max="6" width="10.28515625" style="3" customWidth="1"/>
    <col min="7" max="7" width="10.7109375" style="1"/>
  </cols>
  <sheetData>
    <row r="1" spans="1:7">
      <c r="A1" s="14" t="s">
        <v>20</v>
      </c>
      <c r="B1" s="15"/>
      <c r="C1" s="5"/>
      <c r="D1" s="5"/>
      <c r="E1" s="5"/>
      <c r="F1" s="4"/>
      <c r="G1"/>
    </row>
    <row r="2" spans="1:7">
      <c r="A2" s="14" t="s">
        <v>19</v>
      </c>
      <c r="B2" s="15"/>
      <c r="C2" s="5"/>
      <c r="D2" s="5"/>
      <c r="E2" s="5"/>
      <c r="F2" s="4"/>
      <c r="G2"/>
    </row>
    <row r="3" spans="1:7">
      <c r="A3" s="25" t="s">
        <v>36</v>
      </c>
      <c r="G3"/>
    </row>
    <row r="4" spans="1:7">
      <c r="G4"/>
    </row>
    <row r="5" spans="1:7" ht="26">
      <c r="A5" s="11" t="s">
        <v>8</v>
      </c>
      <c r="B5" s="30" t="s">
        <v>11</v>
      </c>
      <c r="C5" s="2" t="s">
        <v>12</v>
      </c>
      <c r="D5" s="32" t="s">
        <v>13</v>
      </c>
      <c r="E5" s="6" t="s">
        <v>14</v>
      </c>
      <c r="F5" s="12" t="s">
        <v>18</v>
      </c>
      <c r="G5"/>
    </row>
    <row r="6" spans="1:7">
      <c r="A6" s="7">
        <v>0</v>
      </c>
      <c r="B6" s="30">
        <v>10</v>
      </c>
      <c r="C6" s="8">
        <f t="shared" ref="C6:C12" si="0">2*PI()*B6</f>
        <v>62.831853071795862</v>
      </c>
      <c r="D6" s="32">
        <v>2.9</v>
      </c>
      <c r="E6" s="9">
        <f t="shared" ref="E6" si="1">2*PI()/D6</f>
        <v>2.1666156231653746</v>
      </c>
      <c r="F6" s="13">
        <f t="shared" ref="F6" si="2">C6/E6</f>
        <v>29</v>
      </c>
      <c r="G6"/>
    </row>
    <row r="7" spans="1:7">
      <c r="A7" s="7">
        <v>1</v>
      </c>
      <c r="B7" s="30">
        <v>20</v>
      </c>
      <c r="C7" s="8">
        <f t="shared" si="0"/>
        <v>125.66370614359172</v>
      </c>
      <c r="D7" s="32">
        <v>1.46</v>
      </c>
      <c r="E7" s="9">
        <f t="shared" ref="E7" si="3">2*PI()/D7</f>
        <v>4.3035515802599908</v>
      </c>
      <c r="F7" s="13">
        <f t="shared" ref="F7" si="4">C7/E7</f>
        <v>29.2</v>
      </c>
      <c r="G7"/>
    </row>
    <row r="8" spans="1:7">
      <c r="A8" s="7">
        <v>2</v>
      </c>
      <c r="B8" s="30">
        <v>30</v>
      </c>
      <c r="C8" s="8">
        <f t="shared" si="0"/>
        <v>188.49555921538757</v>
      </c>
      <c r="D8" s="32">
        <v>0.98</v>
      </c>
      <c r="E8" s="9">
        <f t="shared" ref="E8:E12" si="5">2*PI()/D8</f>
        <v>6.4114135787546802</v>
      </c>
      <c r="F8" s="13">
        <f t="shared" ref="F8:F12" si="6">C8/E8</f>
        <v>29.399999999999995</v>
      </c>
      <c r="G8"/>
    </row>
    <row r="9" spans="1:7">
      <c r="A9" s="7">
        <v>3</v>
      </c>
      <c r="B9" s="30">
        <v>45</v>
      </c>
      <c r="C9" s="8">
        <f t="shared" si="0"/>
        <v>282.74333882308139</v>
      </c>
      <c r="D9" s="32">
        <v>0.72</v>
      </c>
      <c r="E9" s="9">
        <f t="shared" si="5"/>
        <v>8.7266462599716483</v>
      </c>
      <c r="F9" s="13">
        <f t="shared" si="6"/>
        <v>32.4</v>
      </c>
      <c r="G9"/>
    </row>
    <row r="10" spans="1:7">
      <c r="A10" s="7">
        <v>4</v>
      </c>
      <c r="B10" s="30">
        <v>50</v>
      </c>
      <c r="C10" s="8">
        <f t="shared" si="0"/>
        <v>314.15926535897933</v>
      </c>
      <c r="D10" s="32">
        <v>0.59</v>
      </c>
      <c r="E10" s="9">
        <f t="shared" si="5"/>
        <v>10.649466622338283</v>
      </c>
      <c r="F10" s="13">
        <f t="shared" si="6"/>
        <v>29.5</v>
      </c>
      <c r="G10"/>
    </row>
    <row r="11" spans="1:7">
      <c r="A11" s="7">
        <v>5</v>
      </c>
      <c r="B11" s="30">
        <v>60</v>
      </c>
      <c r="C11" s="8">
        <f t="shared" si="0"/>
        <v>376.99111843077515</v>
      </c>
      <c r="D11" s="32">
        <v>0.45</v>
      </c>
      <c r="E11" s="9">
        <f t="shared" si="5"/>
        <v>13.962634015954636</v>
      </c>
      <c r="F11" s="13">
        <f t="shared" si="6"/>
        <v>26.999999999999996</v>
      </c>
      <c r="G11"/>
    </row>
    <row r="12" spans="1:7">
      <c r="A12" s="7">
        <v>6</v>
      </c>
      <c r="B12" s="31">
        <v>75</v>
      </c>
      <c r="C12" s="8">
        <f t="shared" si="0"/>
        <v>471.23889803846896</v>
      </c>
      <c r="D12" s="32">
        <v>0.41</v>
      </c>
      <c r="E12" s="9">
        <f t="shared" si="5"/>
        <v>15.324842212633138</v>
      </c>
      <c r="F12" s="13">
        <f t="shared" si="6"/>
        <v>30.749999999999996</v>
      </c>
      <c r="G12"/>
    </row>
    <row r="14" spans="1:7">
      <c r="A14" s="26" t="s">
        <v>17</v>
      </c>
      <c r="B14" s="26" t="s">
        <v>9</v>
      </c>
      <c r="C14" s="26">
        <v>1.46</v>
      </c>
      <c r="D14" s="26" t="s">
        <v>10</v>
      </c>
      <c r="E14" s="27" t="s">
        <v>21</v>
      </c>
    </row>
    <row r="15" spans="1:7">
      <c r="A15" s="26" t="s">
        <v>15</v>
      </c>
      <c r="B15" s="26" t="s">
        <v>0</v>
      </c>
      <c r="C15" s="26">
        <f>0.55*9.8</f>
        <v>5.3900000000000006</v>
      </c>
      <c r="D15" s="26" t="s">
        <v>1</v>
      </c>
      <c r="E15" s="27" t="s">
        <v>22</v>
      </c>
    </row>
    <row r="16" spans="1:7" ht="18" customHeight="1">
      <c r="A16" s="26" t="s">
        <v>16</v>
      </c>
      <c r="B16" s="26" t="s">
        <v>34</v>
      </c>
      <c r="C16" s="28">
        <f>0.073/10</f>
        <v>7.2999999999999992E-3</v>
      </c>
      <c r="D16" s="26" t="s">
        <v>3</v>
      </c>
      <c r="E16" s="27" t="s">
        <v>29</v>
      </c>
    </row>
    <row r="17" spans="1:5" ht="18" customHeight="1">
      <c r="A17" s="26"/>
      <c r="B17" s="26" t="s">
        <v>34</v>
      </c>
      <c r="C17" s="28">
        <f>0.079/(48/3.2818)</f>
        <v>5.4012958333333333E-3</v>
      </c>
      <c r="D17" s="26" t="s">
        <v>31</v>
      </c>
      <c r="E17" s="27" t="s">
        <v>30</v>
      </c>
    </row>
    <row r="18" spans="1:5" ht="24">
      <c r="A18" s="26" t="s">
        <v>32</v>
      </c>
      <c r="B18" s="26" t="s">
        <v>26</v>
      </c>
      <c r="C18" s="29">
        <f>SQRT(C15/C16)</f>
        <v>27.172709919762546</v>
      </c>
      <c r="D18" s="26" t="s">
        <v>4</v>
      </c>
      <c r="E18" s="27" t="s">
        <v>24</v>
      </c>
    </row>
    <row r="19" spans="1:5" ht="24">
      <c r="A19" s="26" t="s">
        <v>33</v>
      </c>
      <c r="B19" s="26" t="s">
        <v>26</v>
      </c>
      <c r="C19" s="29">
        <f>SQRT(C15/C17)</f>
        <v>31.5896926364343</v>
      </c>
      <c r="D19" s="26" t="s">
        <v>4</v>
      </c>
      <c r="E19" s="27" t="s">
        <v>24</v>
      </c>
    </row>
    <row r="20" spans="1:5" ht="24">
      <c r="A20" s="26" t="s">
        <v>35</v>
      </c>
      <c r="B20" s="26" t="s">
        <v>26</v>
      </c>
      <c r="C20" s="26">
        <v>29.2</v>
      </c>
      <c r="D20" s="26" t="s">
        <v>5</v>
      </c>
      <c r="E20" s="27" t="s">
        <v>25</v>
      </c>
    </row>
    <row r="24" spans="1:5">
      <c r="E24" s="25"/>
    </row>
    <row r="25" spans="1:5">
      <c r="E25" s="25"/>
    </row>
    <row r="27" spans="1:5">
      <c r="C27" s="10"/>
    </row>
    <row r="28" spans="1:5">
      <c r="E28" s="25"/>
    </row>
  </sheetData>
  <phoneticPr fontId="1" type="noConversion"/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4"/>
  <sheetViews>
    <sheetView workbookViewId="0">
      <selection activeCell="A10" sqref="A10:XFD11"/>
    </sheetView>
  </sheetViews>
  <sheetFormatPr baseColWidth="10" defaultRowHeight="13" x14ac:dyDescent="0"/>
  <sheetData>
    <row r="1" spans="2:3">
      <c r="B1" t="s">
        <v>7</v>
      </c>
      <c r="C1" t="s">
        <v>6</v>
      </c>
    </row>
    <row r="2" spans="2:3">
      <c r="B2">
        <v>8.4907909556480892</v>
      </c>
      <c r="C2">
        <v>753.98223686154995</v>
      </c>
    </row>
    <row r="3" spans="2:3">
      <c r="B3">
        <v>10.471975511965978</v>
      </c>
      <c r="C3">
        <v>942.47779607693803</v>
      </c>
    </row>
    <row r="4" spans="2:3">
      <c r="B4">
        <v>12.566370614359172</v>
      </c>
      <c r="C4">
        <v>1068.1415022205299</v>
      </c>
    </row>
    <row r="5" spans="2:3">
      <c r="B5">
        <v>5.0670849251448278</v>
      </c>
      <c r="C5">
        <v>439.82297150257102</v>
      </c>
    </row>
    <row r="6" spans="2:3">
      <c r="B6">
        <v>3.2057067893773401</v>
      </c>
      <c r="C6">
        <v>251.32741228718299</v>
      </c>
    </row>
    <row r="7" spans="2:3">
      <c r="B7">
        <v>7.8539816339744828</v>
      </c>
      <c r="C7">
        <v>653.45127194667702</v>
      </c>
    </row>
    <row r="8" spans="2:3">
      <c r="B8">
        <v>3.7850513898672209</v>
      </c>
      <c r="C8">
        <v>345.57519189487698</v>
      </c>
    </row>
    <row r="9" spans="2:3">
      <c r="B9">
        <v>11.423973285781065</v>
      </c>
      <c r="C9">
        <v>973.89372261283597</v>
      </c>
    </row>
    <row r="10" spans="2:3">
      <c r="B10">
        <v>3.4906585039886591</v>
      </c>
      <c r="C10">
        <v>320.442450666159</v>
      </c>
    </row>
    <row r="11" spans="2:3">
      <c r="B11">
        <v>5.2359877559829888</v>
      </c>
      <c r="C11">
        <v>433.539786195391</v>
      </c>
    </row>
    <row r="12" spans="2:3">
      <c r="B12">
        <v>6.9813170079773181</v>
      </c>
      <c r="C12">
        <v>609.46897479641996</v>
      </c>
    </row>
    <row r="13" spans="2:3">
      <c r="B13">
        <v>5.2359877559829888</v>
      </c>
      <c r="C13">
        <v>232.47785636564501</v>
      </c>
    </row>
    <row r="14" spans="2:3">
      <c r="B14">
        <v>8.9759790102565518</v>
      </c>
      <c r="C14">
        <v>257.61059759436301</v>
      </c>
    </row>
  </sheetData>
  <phoneticPr fontId="1" type="noConversion"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C16" sqref="C16:C17"/>
    </sheetView>
  </sheetViews>
  <sheetFormatPr baseColWidth="10" defaultRowHeight="13" x14ac:dyDescent="0"/>
  <cols>
    <col min="1" max="1" width="10.85546875" customWidth="1"/>
    <col min="2" max="2" width="12.85546875" customWidth="1"/>
    <col min="3" max="3" width="16" customWidth="1"/>
    <col min="4" max="4" width="14.42578125" customWidth="1"/>
    <col min="5" max="5" width="15" customWidth="1"/>
    <col min="6" max="6" width="14.7109375" customWidth="1"/>
    <col min="7" max="7" width="46" style="25" customWidth="1"/>
  </cols>
  <sheetData>
    <row r="1" spans="1:7" ht="17">
      <c r="A1" s="16" t="s">
        <v>20</v>
      </c>
      <c r="B1" s="17"/>
      <c r="C1" s="17"/>
      <c r="D1" s="17"/>
      <c r="E1" s="17"/>
      <c r="F1" s="18"/>
    </row>
    <row r="2" spans="1:7" ht="17">
      <c r="A2" s="16" t="s">
        <v>19</v>
      </c>
      <c r="B2" s="17"/>
      <c r="C2" s="17"/>
      <c r="D2" s="17"/>
      <c r="E2" s="17"/>
      <c r="F2" s="18"/>
    </row>
    <row r="3" spans="1:7" ht="51">
      <c r="A3" s="19" t="s">
        <v>8</v>
      </c>
      <c r="B3" s="19" t="s">
        <v>11</v>
      </c>
      <c r="C3" s="19" t="s">
        <v>12</v>
      </c>
      <c r="D3" s="20" t="s">
        <v>13</v>
      </c>
      <c r="E3" s="20" t="s">
        <v>14</v>
      </c>
      <c r="F3" s="20" t="s">
        <v>18</v>
      </c>
    </row>
    <row r="4" spans="1:7" ht="17">
      <c r="A4" s="21">
        <v>0</v>
      </c>
      <c r="B4" s="2">
        <v>10</v>
      </c>
      <c r="C4" s="22"/>
      <c r="D4" s="9">
        <v>2.9</v>
      </c>
      <c r="E4" s="23"/>
      <c r="F4" s="24"/>
    </row>
    <row r="5" spans="1:7" ht="17">
      <c r="A5" s="21">
        <v>1</v>
      </c>
      <c r="B5" s="2">
        <v>20</v>
      </c>
      <c r="C5" s="22"/>
      <c r="D5" s="9">
        <v>1.46</v>
      </c>
      <c r="E5" s="23"/>
      <c r="F5" s="24"/>
    </row>
    <row r="6" spans="1:7" ht="17">
      <c r="A6" s="21">
        <v>2</v>
      </c>
      <c r="B6" s="2">
        <v>30</v>
      </c>
      <c r="C6" s="22"/>
      <c r="D6" s="9">
        <v>0.98</v>
      </c>
      <c r="E6" s="23"/>
      <c r="F6" s="24"/>
    </row>
    <row r="7" spans="1:7" ht="17">
      <c r="A7" s="21">
        <v>3</v>
      </c>
      <c r="B7" s="2">
        <v>45</v>
      </c>
      <c r="C7" s="22"/>
      <c r="D7" s="9">
        <v>0.72</v>
      </c>
      <c r="E7" s="23"/>
      <c r="F7" s="24"/>
    </row>
    <row r="8" spans="1:7" ht="17">
      <c r="A8" s="21">
        <v>4</v>
      </c>
      <c r="B8" s="2">
        <v>50</v>
      </c>
      <c r="C8" s="22"/>
      <c r="D8" s="9">
        <v>0.59</v>
      </c>
      <c r="E8" s="23"/>
      <c r="F8" s="24"/>
    </row>
    <row r="9" spans="1:7" ht="17">
      <c r="A9" s="21">
        <v>5</v>
      </c>
      <c r="B9" s="2">
        <v>60</v>
      </c>
      <c r="C9" s="22"/>
      <c r="D9" s="9">
        <v>0.45</v>
      </c>
      <c r="E9" s="23"/>
      <c r="F9" s="24"/>
    </row>
    <row r="10" spans="1:7" ht="17">
      <c r="A10" s="21">
        <v>6</v>
      </c>
      <c r="B10" s="11">
        <v>75</v>
      </c>
      <c r="C10" s="22"/>
      <c r="D10" s="9">
        <v>0.41</v>
      </c>
      <c r="E10" s="23"/>
      <c r="F10" s="24"/>
    </row>
    <row r="13" spans="1:7">
      <c r="C13" s="3" t="s">
        <v>17</v>
      </c>
      <c r="D13" s="3" t="s">
        <v>9</v>
      </c>
      <c r="E13" s="3">
        <v>1.46</v>
      </c>
      <c r="F13" s="3" t="s">
        <v>10</v>
      </c>
      <c r="G13" s="25" t="s">
        <v>21</v>
      </c>
    </row>
    <row r="14" spans="1:7">
      <c r="C14" s="3" t="s">
        <v>15</v>
      </c>
      <c r="D14" s="3" t="s">
        <v>0</v>
      </c>
      <c r="E14" s="3">
        <f>0.55*9.8</f>
        <v>5.3900000000000006</v>
      </c>
      <c r="F14" s="3" t="s">
        <v>1</v>
      </c>
      <c r="G14" s="25" t="s">
        <v>22</v>
      </c>
    </row>
    <row r="15" spans="1:7" ht="39">
      <c r="C15" s="3" t="s">
        <v>16</v>
      </c>
      <c r="D15" s="3" t="s">
        <v>2</v>
      </c>
      <c r="E15" s="3">
        <f>0.073/10</f>
        <v>7.2999999999999992E-3</v>
      </c>
      <c r="F15" s="3" t="s">
        <v>3</v>
      </c>
      <c r="G15" s="3" t="s">
        <v>23</v>
      </c>
    </row>
    <row r="16" spans="1:7" ht="26">
      <c r="C16" s="3" t="s">
        <v>26</v>
      </c>
      <c r="D16" s="3" t="s">
        <v>27</v>
      </c>
      <c r="E16" s="10"/>
      <c r="F16" s="3" t="s">
        <v>4</v>
      </c>
      <c r="G16" s="3" t="s">
        <v>24</v>
      </c>
    </row>
    <row r="17" spans="3:7">
      <c r="C17" s="3" t="s">
        <v>26</v>
      </c>
      <c r="D17" s="3" t="s">
        <v>28</v>
      </c>
      <c r="E17" s="3"/>
      <c r="F17" s="3" t="s">
        <v>4</v>
      </c>
      <c r="G17" s="25" t="s">
        <v>25</v>
      </c>
    </row>
  </sheetData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Fit</vt:lpstr>
      <vt:lpstr>Post for class</vt:lpstr>
    </vt:vector>
  </TitlesOfParts>
  <Company>Oregon State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Tate</dc:creator>
  <cp:lastModifiedBy>Janet Tate</cp:lastModifiedBy>
  <cp:lastPrinted>2004-06-28T17:09:41Z</cp:lastPrinted>
  <dcterms:created xsi:type="dcterms:W3CDTF">2004-01-13T20:58:04Z</dcterms:created>
  <dcterms:modified xsi:type="dcterms:W3CDTF">2012-07-02T23:10:12Z</dcterms:modified>
</cp:coreProperties>
</file>