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0" yWindow="60" windowWidth="24240" windowHeight="13680" tabRatio="293"/>
  </bookViews>
  <sheets>
    <sheet name="data" sheetId="1" r:id="rId1"/>
    <sheet name="Fit" sheetId="2" r:id="rId2"/>
    <sheet name="Sheet3" sheetId="3" r:id="rId3"/>
  </sheets>
  <definedNames>
    <definedName name="_xlnm.Print_Area" localSheetId="0">data!$B$1:$G$30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0" i="1" l="1"/>
  <c r="D10" i="1"/>
  <c r="E10" i="1"/>
  <c r="F10" i="1"/>
  <c r="E16" i="1"/>
  <c r="D4" i="1"/>
  <c r="E4" i="1" s="1"/>
  <c r="F4" i="1" s="1"/>
  <c r="C4" i="1"/>
  <c r="D5" i="1"/>
  <c r="E5" i="1"/>
  <c r="C5" i="1"/>
  <c r="F5" i="1"/>
  <c r="D6" i="1"/>
  <c r="E6" i="1" s="1"/>
  <c r="F6" i="1" s="1"/>
  <c r="C6" i="1"/>
  <c r="D7" i="1"/>
  <c r="E7" i="1"/>
  <c r="C7" i="1"/>
  <c r="F7" i="1"/>
  <c r="D8" i="1"/>
  <c r="E8" i="1" s="1"/>
  <c r="F8" i="1" s="1"/>
  <c r="C8" i="1"/>
  <c r="D9" i="1"/>
  <c r="E9" i="1"/>
  <c r="C9" i="1"/>
  <c r="F9" i="1"/>
  <c r="E15" i="1"/>
  <c r="E17" i="1" s="1"/>
</calcChain>
</file>

<file path=xl/sharedStrings.xml><?xml version="1.0" encoding="utf-8"?>
<sst xmlns="http://schemas.openxmlformats.org/spreadsheetml/2006/main" count="24" uniqueCount="24">
  <si>
    <t>T</t>
    <phoneticPr fontId="1" type="noConversion"/>
  </si>
  <si>
    <t>Newton</t>
    <phoneticPr fontId="1" type="noConversion"/>
  </si>
  <si>
    <t>mu</t>
    <phoneticPr fontId="1" type="noConversion"/>
  </si>
  <si>
    <t>kg/m</t>
    <phoneticPr fontId="1" type="noConversion"/>
  </si>
  <si>
    <t>slope</t>
    <phoneticPr fontId="1" type="noConversion"/>
  </si>
  <si>
    <t>m/s</t>
    <phoneticPr fontId="1" type="noConversion"/>
  </si>
  <si>
    <t>m/s</t>
    <phoneticPr fontId="1" type="noConversion"/>
  </si>
  <si>
    <t>omega</t>
    <phoneticPr fontId="1" type="noConversion"/>
  </si>
  <si>
    <t>k</t>
    <phoneticPr fontId="1" type="noConversion"/>
  </si>
  <si>
    <t>PH424/524 W10.  Standing waves in rope.</t>
  </si>
  <si>
    <t># nodes (excl. ends)</t>
  </si>
  <si>
    <t>L</t>
  </si>
  <si>
    <t>m</t>
  </si>
  <si>
    <t>Make sure all ropes are same length and have same mass on them!</t>
  </si>
  <si>
    <t>Freq. (Hz)</t>
  </si>
  <si>
    <t>Ang. Freq. (rad/s)</t>
  </si>
  <si>
    <t>Wavelength (m)</t>
  </si>
  <si>
    <t>Wavevector (1/m)</t>
  </si>
  <si>
    <t>Tension</t>
  </si>
  <si>
    <t>Mass density</t>
  </si>
  <si>
    <t>Rope length</t>
  </si>
  <si>
    <t>v</t>
  </si>
  <si>
    <t>omega/k (m/s)</t>
  </si>
  <si>
    <t>Sqrt(T/mu)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</si>
</sst>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0"/>
      <name val="Verdana"/>
    </font>
    <font>
      <sz val="8"/>
      <name val="Verdana"/>
      <family val="2"/>
    </font>
    <font>
      <sz val="10"/>
      <name val="Arial"/>
      <family val="2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2" fontId="0" fillId="0" borderId="0" xfId="0" applyNumberFormat="1"/>
    <xf numFmtId="0" fontId="2" fillId="0" borderId="1" xfId="0" applyFont="1" applyBorder="1" applyAlignment="1">
      <alignment wrapText="1"/>
    </xf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2" fillId="0" borderId="0" xfId="0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1" fontId="2" fillId="0" borderId="1" xfId="0" applyNumberFormat="1" applyFont="1" applyFill="1" applyBorder="1" applyAlignment="1">
      <alignment wrapText="1"/>
    </xf>
    <xf numFmtId="2" fontId="2" fillId="0" borderId="1" xfId="0" applyNumberFormat="1" applyFont="1" applyFill="1" applyBorder="1" applyAlignment="1">
      <alignment wrapText="1"/>
    </xf>
    <xf numFmtId="164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2" fontId="0" fillId="0" borderId="1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0" fontId="2" fillId="0" borderId="0" xfId="0" applyFont="1" applyBorder="1" applyAlignment="1"/>
    <xf numFmtId="0" fontId="0" fillId="0" borderId="0" xfId="0" applyBorder="1" applyAlignment="1">
      <alignment wrapText="1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Dispersion relation</a:t>
            </a:r>
          </a:p>
        </c:rich>
      </c:tx>
      <c:layout>
        <c:manualLayout>
          <c:xMode val="edge"/>
          <c:yMode val="edge"/>
          <c:x val="0.36393368287494599"/>
          <c:y val="1.726129061453519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2248147871985099"/>
          <c:y val="0.15340440231191799"/>
          <c:w val="0.59102883607169199"/>
          <c:h val="0.60190032280447703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data!$E$4:$E$12</c:f>
              <c:numCache>
                <c:formatCode>0.00</c:formatCode>
                <c:ptCount val="9"/>
                <c:pt idx="0">
                  <c:v>3.0951651759505352</c:v>
                </c:pt>
                <c:pt idx="1">
                  <c:v>4.6427477639258026</c:v>
                </c:pt>
                <c:pt idx="2">
                  <c:v>6.1903303519010704</c:v>
                </c:pt>
                <c:pt idx="3">
                  <c:v>7.7379129398763382</c:v>
                </c:pt>
                <c:pt idx="4">
                  <c:v>9.2854955278516051</c:v>
                </c:pt>
                <c:pt idx="5">
                  <c:v>10.833078115826874</c:v>
                </c:pt>
                <c:pt idx="6">
                  <c:v>13.928243291777409</c:v>
                </c:pt>
              </c:numCache>
            </c:numRef>
          </c:xVal>
          <c:yVal>
            <c:numRef>
              <c:f>data!$C$4:$C$12</c:f>
              <c:numCache>
                <c:formatCode>0</c:formatCode>
                <c:ptCount val="9"/>
                <c:pt idx="0">
                  <c:v>257.61059759436301</c:v>
                </c:pt>
                <c:pt idx="1">
                  <c:v>420.97341558103227</c:v>
                </c:pt>
                <c:pt idx="2">
                  <c:v>534.07075111026484</c:v>
                </c:pt>
                <c:pt idx="3">
                  <c:v>653.45127194667702</c:v>
                </c:pt>
                <c:pt idx="4">
                  <c:v>816.81408993334617</c:v>
                </c:pt>
                <c:pt idx="5">
                  <c:v>942.47779607693792</c:v>
                </c:pt>
                <c:pt idx="6">
                  <c:v>1225.2211349000193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010688"/>
        <c:axId val="190796928"/>
      </c:scatterChart>
      <c:valAx>
        <c:axId val="189010688"/>
        <c:scaling>
          <c:orientation val="minMax"/>
          <c:max val="15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800"/>
                </a:pPr>
                <a:r>
                  <a:rPr lang="en-US" sz="1800" i="1"/>
                  <a:t>k</a:t>
                </a:r>
                <a:r>
                  <a:rPr lang="en-US" sz="1800"/>
                  <a:t> (1/m)</a:t>
                </a:r>
              </a:p>
            </c:rich>
          </c:tx>
          <c:layout>
            <c:manualLayout>
              <c:xMode val="edge"/>
              <c:yMode val="edge"/>
              <c:x val="0.42838650169968201"/>
              <c:y val="0.855705498984066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190796928"/>
        <c:crosses val="autoZero"/>
        <c:crossBetween val="midCat"/>
        <c:majorUnit val="5"/>
        <c:minorUnit val="0.2"/>
      </c:valAx>
      <c:valAx>
        <c:axId val="190796928"/>
        <c:scaling>
          <c:orientation val="minMax"/>
          <c:max val="1300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800"/>
                </a:pPr>
                <a:r>
                  <a:rPr lang="en-US" sz="1800">
                    <a:latin typeface="Symbol"/>
                  </a:rPr>
                  <a:t>w</a:t>
                </a:r>
                <a:r>
                  <a:rPr lang="en-US" sz="1800"/>
                  <a:t> (rad/sec)</a:t>
                </a:r>
              </a:p>
            </c:rich>
          </c:tx>
          <c:layout>
            <c:manualLayout>
              <c:xMode val="edge"/>
              <c:yMode val="edge"/>
              <c:x val="2.8344556349554999E-2"/>
              <c:y val="0.27550574671134198"/>
            </c:manualLayout>
          </c:layout>
          <c:overlay val="0"/>
        </c:title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189010688"/>
        <c:crosses val="autoZero"/>
        <c:crossBetween val="midCat"/>
      </c:valAx>
      <c:spPr>
        <a:noFill/>
        <a:ln w="9525" cap="flat" cmpd="sng" algn="ctr">
          <a:solidFill>
            <a:schemeClr val="accent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1" l="0.75" r="0.75" t="1" header="0.5" footer="0.5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0.13331167979002601"/>
                  <c:y val="-5.4523184601924797E-2"/>
                </c:manualLayout>
              </c:layout>
              <c:numFmt formatCode="General" sourceLinked="0"/>
            </c:trendlineLbl>
          </c:trendline>
          <c:xVal>
            <c:numRef>
              <c:f>Fit!$B$2:$B$12</c:f>
              <c:numCache>
                <c:formatCode>General</c:formatCode>
                <c:ptCount val="11"/>
                <c:pt idx="0">
                  <c:v>8.4907909556480892</c:v>
                </c:pt>
                <c:pt idx="1">
                  <c:v>10.471975511965978</c:v>
                </c:pt>
                <c:pt idx="2">
                  <c:v>12.566370614359172</c:v>
                </c:pt>
                <c:pt idx="3">
                  <c:v>5.0670849251448278</c:v>
                </c:pt>
                <c:pt idx="4">
                  <c:v>3.2057067893773401</c:v>
                </c:pt>
                <c:pt idx="5">
                  <c:v>7.8539816339744828</c:v>
                </c:pt>
                <c:pt idx="6">
                  <c:v>3.7850513898672209</c:v>
                </c:pt>
                <c:pt idx="7">
                  <c:v>11.423973285781065</c:v>
                </c:pt>
                <c:pt idx="8">
                  <c:v>3.4906585039886591</c:v>
                </c:pt>
                <c:pt idx="9">
                  <c:v>5.2359877559829888</c:v>
                </c:pt>
                <c:pt idx="10">
                  <c:v>6.9813170079773181</c:v>
                </c:pt>
              </c:numCache>
            </c:numRef>
          </c:xVal>
          <c:yVal>
            <c:numRef>
              <c:f>Fit!$C$2:$C$12</c:f>
              <c:numCache>
                <c:formatCode>General</c:formatCode>
                <c:ptCount val="11"/>
                <c:pt idx="0">
                  <c:v>753.98223686154995</c:v>
                </c:pt>
                <c:pt idx="1">
                  <c:v>942.47779607693803</c:v>
                </c:pt>
                <c:pt idx="2">
                  <c:v>1068.1415022205299</c:v>
                </c:pt>
                <c:pt idx="3">
                  <c:v>439.82297150257102</c:v>
                </c:pt>
                <c:pt idx="4">
                  <c:v>251.32741228718299</c:v>
                </c:pt>
                <c:pt idx="5">
                  <c:v>653.45127194667702</c:v>
                </c:pt>
                <c:pt idx="6">
                  <c:v>345.57519189487698</c:v>
                </c:pt>
                <c:pt idx="7">
                  <c:v>973.89372261283597</c:v>
                </c:pt>
                <c:pt idx="8">
                  <c:v>320.442450666159</c:v>
                </c:pt>
                <c:pt idx="9">
                  <c:v>433.539786195391</c:v>
                </c:pt>
                <c:pt idx="10">
                  <c:v>609.46897479641996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75904"/>
        <c:axId val="59277696"/>
      </c:scatterChart>
      <c:valAx>
        <c:axId val="5927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9277696"/>
        <c:crosses val="autoZero"/>
        <c:crossBetween val="midCat"/>
      </c:valAx>
      <c:valAx>
        <c:axId val="592776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927590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706962</xdr:colOff>
      <xdr:row>2</xdr:row>
      <xdr:rowOff>38096</xdr:rowOff>
    </xdr:from>
    <xdr:to>
      <xdr:col>11</xdr:col>
      <xdr:colOff>626532</xdr:colOff>
      <xdr:row>18</xdr:row>
      <xdr:rowOff>118534</xdr:rowOff>
    </xdr:to>
    <xdr:graphicFrame macro="">
      <xdr:nvGraphicFramePr>
        <xdr:cNvPr id="10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0.62364</cdr:x>
      <cdr:y>0.48749</cdr:y>
    </cdr:from>
    <cdr:to>
      <cdr:x>0.94842</cdr:x>
      <cdr:y>0.67136</cdr:y>
    </cdr:to>
    <cdr:sp macro="" textlink="">
      <cdr:nvSpPr>
        <cdr:cNvPr id="204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64158" y="1591105"/>
          <a:ext cx="1439545" cy="6001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wrap="square" lIns="18288" tIns="22860" rIns="18288" bIns="22860" anchor="ctr" upright="1">
          <a:spAutoFit/>
        </a:bodyPr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tension=5.4 N</a:t>
          </a:r>
        </a:p>
        <a:p xmlns:a="http://schemas.openxmlformats.org/drawingml/2006/main"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µ= 0.00072 kg/m</a:t>
          </a:r>
        </a:p>
        <a:p xmlns:a="http://schemas.openxmlformats.org/drawingml/2006/main"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L= 2.03 m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9</xdr:row>
      <xdr:rowOff>0</xdr:rowOff>
    </xdr:from>
    <xdr:to>
      <xdr:col>9</xdr:col>
      <xdr:colOff>38100</xdr:colOff>
      <xdr:row>24</xdr:row>
      <xdr:rowOff>139700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="150" workbookViewId="0">
      <selection activeCell="K31" sqref="K31"/>
    </sheetView>
  </sheetViews>
  <sheetFormatPr defaultColWidth="11" defaultRowHeight="12.75" x14ac:dyDescent="0.2"/>
  <cols>
    <col min="1" max="6" width="10.25" style="3" customWidth="1"/>
    <col min="7" max="7" width="10.75" style="1"/>
  </cols>
  <sheetData>
    <row r="1" spans="1:7" x14ac:dyDescent="0.2">
      <c r="A1" s="14" t="s">
        <v>9</v>
      </c>
      <c r="B1" s="15"/>
      <c r="C1" s="5"/>
      <c r="D1" s="5"/>
      <c r="E1" s="5"/>
      <c r="F1" s="4"/>
      <c r="G1"/>
    </row>
    <row r="2" spans="1:7" x14ac:dyDescent="0.2">
      <c r="A2" s="14" t="s">
        <v>13</v>
      </c>
      <c r="B2" s="15"/>
      <c r="C2" s="5"/>
      <c r="D2" s="5"/>
      <c r="E2" s="5"/>
      <c r="F2" s="4"/>
      <c r="G2"/>
    </row>
    <row r="3" spans="1:7" ht="38.25" x14ac:dyDescent="0.2">
      <c r="A3" s="11" t="s">
        <v>10</v>
      </c>
      <c r="B3" s="2" t="s">
        <v>14</v>
      </c>
      <c r="C3" s="2" t="s">
        <v>15</v>
      </c>
      <c r="D3" s="6" t="s">
        <v>16</v>
      </c>
      <c r="E3" s="6" t="s">
        <v>17</v>
      </c>
      <c r="F3" s="12" t="s">
        <v>22</v>
      </c>
      <c r="G3"/>
    </row>
    <row r="4" spans="1:7" x14ac:dyDescent="0.2">
      <c r="A4" s="7">
        <v>1</v>
      </c>
      <c r="B4" s="2">
        <v>41</v>
      </c>
      <c r="C4" s="8">
        <f t="shared" ref="C4:C10" si="0">2*PI()*B4</f>
        <v>257.61059759436301</v>
      </c>
      <c r="D4" s="9">
        <f t="shared" ref="D4:D10" si="1">2*$E$14/(A4+1)</f>
        <v>2.0299999999999998</v>
      </c>
      <c r="E4" s="9">
        <f t="shared" ref="E4:E10" si="2">2*PI()/D4</f>
        <v>3.0951651759505352</v>
      </c>
      <c r="F4" s="13">
        <f t="shared" ref="F4:F10" si="3">C4/E4</f>
        <v>83.22999999999999</v>
      </c>
      <c r="G4"/>
    </row>
    <row r="5" spans="1:7" x14ac:dyDescent="0.2">
      <c r="A5" s="7">
        <v>2</v>
      </c>
      <c r="B5" s="2">
        <v>67</v>
      </c>
      <c r="C5" s="8">
        <f t="shared" si="0"/>
        <v>420.97341558103227</v>
      </c>
      <c r="D5" s="9">
        <f t="shared" si="1"/>
        <v>1.3533333333333333</v>
      </c>
      <c r="E5" s="9">
        <f t="shared" si="2"/>
        <v>4.6427477639258026</v>
      </c>
      <c r="F5" s="13">
        <f t="shared" si="3"/>
        <v>90.673333333333332</v>
      </c>
      <c r="G5"/>
    </row>
    <row r="6" spans="1:7" x14ac:dyDescent="0.2">
      <c r="A6" s="7">
        <v>3</v>
      </c>
      <c r="B6" s="2">
        <v>85</v>
      </c>
      <c r="C6" s="8">
        <f t="shared" si="0"/>
        <v>534.07075111026484</v>
      </c>
      <c r="D6" s="9">
        <f t="shared" si="1"/>
        <v>1.0149999999999999</v>
      </c>
      <c r="E6" s="9">
        <f t="shared" si="2"/>
        <v>6.1903303519010704</v>
      </c>
      <c r="F6" s="13">
        <f t="shared" si="3"/>
        <v>86.274999999999991</v>
      </c>
      <c r="G6"/>
    </row>
    <row r="7" spans="1:7" x14ac:dyDescent="0.2">
      <c r="A7" s="7">
        <v>4</v>
      </c>
      <c r="B7" s="2">
        <v>104</v>
      </c>
      <c r="C7" s="8">
        <f t="shared" si="0"/>
        <v>653.45127194667702</v>
      </c>
      <c r="D7" s="9">
        <f t="shared" si="1"/>
        <v>0.81199999999999994</v>
      </c>
      <c r="E7" s="9">
        <f t="shared" si="2"/>
        <v>7.7379129398763382</v>
      </c>
      <c r="F7" s="13">
        <f t="shared" si="3"/>
        <v>84.448000000000008</v>
      </c>
      <c r="G7"/>
    </row>
    <row r="8" spans="1:7" x14ac:dyDescent="0.2">
      <c r="A8" s="7">
        <v>5</v>
      </c>
      <c r="B8" s="2">
        <v>130</v>
      </c>
      <c r="C8" s="8">
        <f t="shared" si="0"/>
        <v>816.81408993334617</v>
      </c>
      <c r="D8" s="9">
        <f t="shared" si="1"/>
        <v>0.67666666666666664</v>
      </c>
      <c r="E8" s="9">
        <f t="shared" si="2"/>
        <v>9.2854955278516051</v>
      </c>
      <c r="F8" s="13">
        <f t="shared" si="3"/>
        <v>87.966666666666669</v>
      </c>
      <c r="G8"/>
    </row>
    <row r="9" spans="1:7" x14ac:dyDescent="0.2">
      <c r="A9" s="7">
        <v>6</v>
      </c>
      <c r="B9" s="2">
        <v>150</v>
      </c>
      <c r="C9" s="8">
        <f t="shared" si="0"/>
        <v>942.47779607693792</v>
      </c>
      <c r="D9" s="9">
        <f t="shared" si="1"/>
        <v>0.57999999999999996</v>
      </c>
      <c r="E9" s="9">
        <f t="shared" si="2"/>
        <v>10.833078115826874</v>
      </c>
      <c r="F9" s="13">
        <f t="shared" si="3"/>
        <v>86.999999999999986</v>
      </c>
      <c r="G9"/>
    </row>
    <row r="10" spans="1:7" x14ac:dyDescent="0.2">
      <c r="A10" s="7">
        <v>8</v>
      </c>
      <c r="B10" s="11">
        <v>195</v>
      </c>
      <c r="C10" s="8">
        <f t="shared" si="0"/>
        <v>1225.2211349000193</v>
      </c>
      <c r="D10" s="9">
        <f t="shared" si="1"/>
        <v>0.45111111111111107</v>
      </c>
      <c r="E10" s="9">
        <f t="shared" si="2"/>
        <v>13.928243291777409</v>
      </c>
      <c r="F10" s="13">
        <f t="shared" si="3"/>
        <v>87.966666666666654</v>
      </c>
      <c r="G10"/>
    </row>
    <row r="11" spans="1:7" x14ac:dyDescent="0.2">
      <c r="G11"/>
    </row>
    <row r="12" spans="1:7" x14ac:dyDescent="0.2">
      <c r="G12"/>
    </row>
    <row r="14" spans="1:7" ht="25.5" x14ac:dyDescent="0.2">
      <c r="C14" s="3" t="s">
        <v>20</v>
      </c>
      <c r="D14" s="3" t="s">
        <v>11</v>
      </c>
      <c r="E14" s="3">
        <v>2.0299999999999998</v>
      </c>
      <c r="F14" s="3" t="s">
        <v>12</v>
      </c>
    </row>
    <row r="15" spans="1:7" x14ac:dyDescent="0.2">
      <c r="B15"/>
      <c r="C15" s="3" t="s">
        <v>18</v>
      </c>
      <c r="D15" s="3" t="s">
        <v>0</v>
      </c>
      <c r="E15" s="3">
        <f>0.55*9.8</f>
        <v>5.3900000000000006</v>
      </c>
      <c r="F15" s="3" t="s">
        <v>1</v>
      </c>
    </row>
    <row r="16" spans="1:7" ht="18" customHeight="1" x14ac:dyDescent="0.2">
      <c r="B16"/>
      <c r="C16" s="3" t="s">
        <v>19</v>
      </c>
      <c r="D16" s="3" t="s">
        <v>2</v>
      </c>
      <c r="E16" s="3">
        <f>0.0144/20</f>
        <v>7.1999999999999994E-4</v>
      </c>
      <c r="F16" s="3" t="s">
        <v>3</v>
      </c>
    </row>
    <row r="17" spans="2:6" x14ac:dyDescent="0.2">
      <c r="B17"/>
      <c r="C17" s="3" t="s">
        <v>23</v>
      </c>
      <c r="D17" s="3" t="s">
        <v>21</v>
      </c>
      <c r="E17" s="10">
        <f>SQRT(E15/E16)</f>
        <v>86.522315682782747</v>
      </c>
      <c r="F17" s="3" t="s">
        <v>5</v>
      </c>
    </row>
    <row r="18" spans="2:6" x14ac:dyDescent="0.2">
      <c r="B18"/>
      <c r="D18" s="3" t="s">
        <v>4</v>
      </c>
      <c r="E18" s="3">
        <v>86</v>
      </c>
      <c r="F18" s="3" t="s">
        <v>6</v>
      </c>
    </row>
    <row r="19" spans="2:6" x14ac:dyDescent="0.2">
      <c r="B19"/>
    </row>
  </sheetData>
  <phoneticPr fontId="1" type="noConversion"/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4"/>
  <sheetViews>
    <sheetView workbookViewId="0">
      <selection activeCell="A10" sqref="A10:XFD11"/>
    </sheetView>
  </sheetViews>
  <sheetFormatPr defaultColWidth="11" defaultRowHeight="12.75" x14ac:dyDescent="0.2"/>
  <sheetData>
    <row r="1" spans="2:3" x14ac:dyDescent="0.2">
      <c r="B1" t="s">
        <v>8</v>
      </c>
      <c r="C1" t="s">
        <v>7</v>
      </c>
    </row>
    <row r="2" spans="2:3" x14ac:dyDescent="0.2">
      <c r="B2">
        <v>8.4907909556480892</v>
      </c>
      <c r="C2">
        <v>753.98223686154995</v>
      </c>
    </row>
    <row r="3" spans="2:3" x14ac:dyDescent="0.2">
      <c r="B3">
        <v>10.471975511965978</v>
      </c>
      <c r="C3">
        <v>942.47779607693803</v>
      </c>
    </row>
    <row r="4" spans="2:3" x14ac:dyDescent="0.2">
      <c r="B4">
        <v>12.566370614359172</v>
      </c>
      <c r="C4">
        <v>1068.1415022205299</v>
      </c>
    </row>
    <row r="5" spans="2:3" x14ac:dyDescent="0.2">
      <c r="B5">
        <v>5.0670849251448278</v>
      </c>
      <c r="C5">
        <v>439.82297150257102</v>
      </c>
    </row>
    <row r="6" spans="2:3" x14ac:dyDescent="0.2">
      <c r="B6">
        <v>3.2057067893773401</v>
      </c>
      <c r="C6">
        <v>251.32741228718299</v>
      </c>
    </row>
    <row r="7" spans="2:3" x14ac:dyDescent="0.2">
      <c r="B7">
        <v>7.8539816339744828</v>
      </c>
      <c r="C7">
        <v>653.45127194667702</v>
      </c>
    </row>
    <row r="8" spans="2:3" x14ac:dyDescent="0.2">
      <c r="B8">
        <v>3.7850513898672209</v>
      </c>
      <c r="C8">
        <v>345.57519189487698</v>
      </c>
    </row>
    <row r="9" spans="2:3" x14ac:dyDescent="0.2">
      <c r="B9">
        <v>11.423973285781065</v>
      </c>
      <c r="C9">
        <v>973.89372261283597</v>
      </c>
    </row>
    <row r="10" spans="2:3" x14ac:dyDescent="0.2">
      <c r="B10">
        <v>3.4906585039886591</v>
      </c>
      <c r="C10">
        <v>320.442450666159</v>
      </c>
    </row>
    <row r="11" spans="2:3" x14ac:dyDescent="0.2">
      <c r="B11">
        <v>5.2359877559829888</v>
      </c>
      <c r="C11">
        <v>433.539786195391</v>
      </c>
    </row>
    <row r="12" spans="2:3" x14ac:dyDescent="0.2">
      <c r="B12">
        <v>6.9813170079773181</v>
      </c>
      <c r="C12">
        <v>609.46897479641996</v>
      </c>
    </row>
    <row r="13" spans="2:3" x14ac:dyDescent="0.2">
      <c r="B13">
        <v>5.2359877559829888</v>
      </c>
      <c r="C13">
        <v>232.47785636564501</v>
      </c>
    </row>
    <row r="14" spans="2:3" x14ac:dyDescent="0.2">
      <c r="B14">
        <v>8.9759790102565518</v>
      </c>
      <c r="C14">
        <v>257.61059759436301</v>
      </c>
    </row>
  </sheetData>
  <phoneticPr fontId="1" type="noConversion"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" defaultRowHeight="12.75" x14ac:dyDescent="0.2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Fit</vt:lpstr>
      <vt:lpstr>Sheet3</vt:lpstr>
      <vt:lpstr>data!Print_Area</vt:lpstr>
    </vt:vector>
  </TitlesOfParts>
  <Company>Oregon State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Janet Tate</dc:creator>
  <cp:lastModifiedBy>Svesko, Andrew - ONID</cp:lastModifiedBy>
  <cp:lastPrinted>2004-06-28T17:09:41Z</cp:lastPrinted>
  <dcterms:created xsi:type="dcterms:W3CDTF">2004-01-13T20:58:04Z</dcterms:created>
  <dcterms:modified xsi:type="dcterms:W3CDTF">2013-07-10T19:26:42Z</dcterms:modified>
</cp:coreProperties>
</file>