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60" windowWidth="24240" windowHeight="13680" tabRatio="500"/>
  </bookViews>
  <sheets>
    <sheet name="#4 (RG-59U)" sheetId="1" r:id="rId1"/>
  </sheets>
  <definedNames>
    <definedName name="Impedance">'#4 (RG-59U)'!$K$1</definedName>
    <definedName name="Input_Voltage">'#4 (RG-59U)'!$K$3</definedName>
    <definedName name="Length_of_Cable_Traversed">'#4 (RG-59U)'!$B$3</definedName>
    <definedName name="Required_Propagation_Time">'#4 (RG-59U)'!$B$2</definedName>
    <definedName name="Resistance">'#4 (RG-59U)'!$K$2</definedName>
    <definedName name="Speed_of_Propagation">'#4 (RG-59U)'!$B$4</definedName>
    <definedName name="V_0">'#4 (RG-59U)'!$K$3</definedName>
    <definedName name="V_L">'#4 (RG-59U)'!$G$5:$G$25</definedName>
    <definedName name="V_x_0">'#4 (RG-59U)'!#REF!</definedName>
    <definedName name="V_x_L">'#4 (RG-59U)'!$R$5</definedName>
    <definedName name="Vin">'#4 (RG-59U)'!$J$3:$K$3</definedName>
    <definedName name="Vx_0">'#4 (RG-59U)'!$J$3:$K$3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5" i="1" l="1"/>
  <c r="O25" i="1" s="1"/>
  <c r="K2" i="1"/>
  <c r="L25" i="1"/>
  <c r="N25" i="1" s="1"/>
  <c r="K25" i="1"/>
  <c r="J25" i="1"/>
  <c r="M24" i="1"/>
  <c r="O24" i="1" s="1"/>
  <c r="L24" i="1"/>
  <c r="N24" i="1" s="1"/>
  <c r="K24" i="1"/>
  <c r="J24" i="1"/>
  <c r="M23" i="1"/>
  <c r="O23" i="1" s="1"/>
  <c r="L23" i="1"/>
  <c r="N23" i="1"/>
  <c r="K23" i="1"/>
  <c r="J23" i="1"/>
  <c r="M22" i="1"/>
  <c r="O22" i="1" s="1"/>
  <c r="L22" i="1"/>
  <c r="N22" i="1" s="1"/>
  <c r="K22" i="1"/>
  <c r="J22" i="1"/>
  <c r="M21" i="1"/>
  <c r="O21" i="1"/>
  <c r="L21" i="1"/>
  <c r="N21" i="1" s="1"/>
  <c r="K21" i="1"/>
  <c r="J21" i="1"/>
  <c r="M20" i="1"/>
  <c r="O20" i="1"/>
  <c r="L20" i="1"/>
  <c r="N20" i="1"/>
  <c r="K20" i="1"/>
  <c r="J20" i="1"/>
  <c r="M19" i="1"/>
  <c r="O19" i="1" s="1"/>
  <c r="L19" i="1"/>
  <c r="N19" i="1"/>
  <c r="K19" i="1"/>
  <c r="J19" i="1"/>
  <c r="M18" i="1"/>
  <c r="O18" i="1" s="1"/>
  <c r="L18" i="1"/>
  <c r="N18" i="1" s="1"/>
  <c r="K18" i="1"/>
  <c r="J18" i="1"/>
  <c r="M17" i="1"/>
  <c r="O17" i="1"/>
  <c r="L17" i="1"/>
  <c r="N17" i="1" s="1"/>
  <c r="K17" i="1"/>
  <c r="J17" i="1"/>
  <c r="M16" i="1"/>
  <c r="O16" i="1"/>
  <c r="L16" i="1"/>
  <c r="N16" i="1"/>
  <c r="K16" i="1"/>
  <c r="J16" i="1"/>
  <c r="M15" i="1"/>
  <c r="O15" i="1" s="1"/>
  <c r="L15" i="1"/>
  <c r="N15" i="1"/>
  <c r="K15" i="1"/>
  <c r="J15" i="1"/>
  <c r="M14" i="1"/>
  <c r="O14" i="1" s="1"/>
  <c r="L14" i="1"/>
  <c r="N14" i="1" s="1"/>
  <c r="K14" i="1"/>
  <c r="J14" i="1"/>
  <c r="M13" i="1"/>
  <c r="O13" i="1"/>
  <c r="L13" i="1"/>
  <c r="N13" i="1" s="1"/>
  <c r="K13" i="1"/>
  <c r="J13" i="1"/>
  <c r="M12" i="1"/>
  <c r="O12" i="1"/>
  <c r="L12" i="1"/>
  <c r="N12" i="1"/>
  <c r="K12" i="1"/>
  <c r="J12" i="1"/>
  <c r="M11" i="1"/>
  <c r="O11" i="1" s="1"/>
  <c r="L11" i="1"/>
  <c r="N11" i="1"/>
  <c r="K11" i="1"/>
  <c r="J11" i="1"/>
  <c r="M10" i="1"/>
  <c r="O10" i="1" s="1"/>
  <c r="L10" i="1"/>
  <c r="N10" i="1" s="1"/>
  <c r="K10" i="1"/>
  <c r="J10" i="1"/>
  <c r="M9" i="1"/>
  <c r="O9" i="1"/>
  <c r="L9" i="1"/>
  <c r="N9" i="1" s="1"/>
  <c r="K9" i="1"/>
  <c r="J9" i="1"/>
  <c r="M8" i="1"/>
  <c r="O8" i="1"/>
  <c r="L8" i="1"/>
  <c r="N8" i="1"/>
  <c r="K8" i="1"/>
  <c r="J8" i="1"/>
  <c r="M7" i="1"/>
  <c r="O7" i="1" s="1"/>
  <c r="L7" i="1"/>
  <c r="N7" i="1"/>
  <c r="K7" i="1"/>
  <c r="J7" i="1"/>
  <c r="M6" i="1"/>
  <c r="O6" i="1" s="1"/>
  <c r="L6" i="1"/>
  <c r="N6" i="1" s="1"/>
  <c r="K6" i="1"/>
  <c r="J6" i="1"/>
  <c r="B2" i="1"/>
  <c r="B4" i="1" s="1"/>
  <c r="B5" i="1" s="1"/>
</calcChain>
</file>

<file path=xl/sharedStrings.xml><?xml version="1.0" encoding="utf-8"?>
<sst xmlns="http://schemas.openxmlformats.org/spreadsheetml/2006/main" count="21" uniqueCount="20">
  <si>
    <t>Experiment I</t>
  </si>
  <si>
    <t>Experiment 2</t>
  </si>
  <si>
    <t>Impedance</t>
  </si>
  <si>
    <t>Ohms</t>
  </si>
  <si>
    <t>Required_Propagation_Time</t>
  </si>
  <si>
    <t>Resistance</t>
  </si>
  <si>
    <t>Length_of_Cable_Traversed</t>
  </si>
  <si>
    <t>Input_Voltage</t>
  </si>
  <si>
    <r>
      <t>mV (V</t>
    </r>
    <r>
      <rPr>
        <sz val="8"/>
        <color indexed="8"/>
        <rFont val="Calibri"/>
        <family val="2"/>
      </rPr>
      <t>x=0</t>
    </r>
    <r>
      <rPr>
        <sz val="11"/>
        <color theme="1"/>
        <rFont val="Calibri"/>
        <family val="2"/>
        <scheme val="minor"/>
      </rPr>
      <t>)</t>
    </r>
  </si>
  <si>
    <t>Speed_of_Propagation</t>
  </si>
  <si>
    <r>
      <t>V</t>
    </r>
    <r>
      <rPr>
        <sz val="8"/>
        <color indexed="8"/>
        <rFont val="Calibri"/>
        <family val="2"/>
      </rPr>
      <t>x=L</t>
    </r>
    <r>
      <rPr>
        <sz val="11"/>
        <color theme="1"/>
        <rFont val="Calibri"/>
        <family val="2"/>
        <scheme val="minor"/>
      </rPr>
      <t xml:space="preserve"> (mV)</t>
    </r>
  </si>
  <si>
    <r>
      <t>V</t>
    </r>
    <r>
      <rPr>
        <sz val="8"/>
        <color indexed="8"/>
        <rFont val="Calibri"/>
        <family val="2"/>
      </rPr>
      <t xml:space="preserve">x=2L </t>
    </r>
    <r>
      <rPr>
        <sz val="11"/>
        <color theme="1"/>
        <rFont val="Calibri"/>
        <family val="2"/>
        <scheme val="minor"/>
      </rPr>
      <t>(mV)</t>
    </r>
  </si>
  <si>
    <r>
      <t>R</t>
    </r>
    <r>
      <rPr>
        <sz val="8"/>
        <color indexed="8"/>
        <rFont val="Calibri"/>
        <family val="2"/>
      </rPr>
      <t>term</t>
    </r>
    <r>
      <rPr>
        <sz val="11"/>
        <color theme="1"/>
        <rFont val="Calibri"/>
        <family val="2"/>
        <scheme val="minor"/>
      </rPr>
      <t xml:space="preserve"> (Ohms)</t>
    </r>
  </si>
  <si>
    <r>
      <t>V</t>
    </r>
    <r>
      <rPr>
        <sz val="8"/>
        <color indexed="8"/>
        <rFont val="Calibri"/>
        <family val="2"/>
      </rPr>
      <t xml:space="preserve">x=L </t>
    </r>
    <r>
      <rPr>
        <sz val="11"/>
        <color theme="1"/>
        <rFont val="Calibri"/>
        <family val="2"/>
        <scheme val="minor"/>
      </rPr>
      <t>/V</t>
    </r>
    <r>
      <rPr>
        <sz val="8"/>
        <color indexed="8"/>
        <rFont val="Calibri"/>
        <family val="2"/>
      </rPr>
      <t>x=0 (exp.)</t>
    </r>
  </si>
  <si>
    <r>
      <t>V</t>
    </r>
    <r>
      <rPr>
        <sz val="8"/>
        <color indexed="8"/>
        <rFont val="Calibri"/>
        <family val="2"/>
      </rPr>
      <t>x=2L</t>
    </r>
    <r>
      <rPr>
        <sz val="11"/>
        <color theme="1"/>
        <rFont val="Calibri"/>
        <family val="2"/>
        <scheme val="minor"/>
      </rPr>
      <t xml:space="preserve"> /V</t>
    </r>
    <r>
      <rPr>
        <sz val="8"/>
        <color indexed="8"/>
        <rFont val="Calibri"/>
        <family val="2"/>
      </rPr>
      <t>x=0 (exp.)</t>
    </r>
  </si>
  <si>
    <r>
      <t>V</t>
    </r>
    <r>
      <rPr>
        <sz val="8"/>
        <color indexed="8"/>
        <rFont val="Calibri"/>
        <family val="2"/>
      </rPr>
      <t xml:space="preserve">x=L </t>
    </r>
    <r>
      <rPr>
        <sz val="11"/>
        <color theme="1"/>
        <rFont val="Calibri"/>
        <family val="2"/>
        <scheme val="minor"/>
      </rPr>
      <t>/V</t>
    </r>
    <r>
      <rPr>
        <sz val="8"/>
        <color indexed="8"/>
        <rFont val="Calibri"/>
        <family val="2"/>
      </rPr>
      <t>x=0         (th. w/out atten.)</t>
    </r>
  </si>
  <si>
    <r>
      <t>V</t>
    </r>
    <r>
      <rPr>
        <sz val="8"/>
        <color indexed="8"/>
        <rFont val="Calibri"/>
        <family val="2"/>
      </rPr>
      <t>x=2L</t>
    </r>
    <r>
      <rPr>
        <sz val="11"/>
        <color theme="1"/>
        <rFont val="Calibri"/>
        <family val="2"/>
        <scheme val="minor"/>
      </rPr>
      <t xml:space="preserve"> /V</t>
    </r>
    <r>
      <rPr>
        <sz val="8"/>
        <color indexed="8"/>
        <rFont val="Calibri"/>
        <family val="2"/>
      </rPr>
      <t>x=0  (th. w/out atten.)</t>
    </r>
  </si>
  <si>
    <r>
      <t>V</t>
    </r>
    <r>
      <rPr>
        <sz val="8"/>
        <color indexed="8"/>
        <rFont val="Calibri"/>
        <family val="2"/>
      </rPr>
      <t xml:space="preserve">x=L </t>
    </r>
    <r>
      <rPr>
        <sz val="11"/>
        <color theme="1"/>
        <rFont val="Calibri"/>
        <family val="2"/>
        <scheme val="minor"/>
      </rPr>
      <t>/V</t>
    </r>
    <r>
      <rPr>
        <sz val="8"/>
        <color indexed="8"/>
        <rFont val="Calibri"/>
        <family val="2"/>
      </rPr>
      <t>x=0       (th. w/ atten.)</t>
    </r>
  </si>
  <si>
    <r>
      <t>V</t>
    </r>
    <r>
      <rPr>
        <sz val="8"/>
        <color indexed="8"/>
        <rFont val="Calibri"/>
        <family val="2"/>
      </rPr>
      <t>x=2L</t>
    </r>
    <r>
      <rPr>
        <sz val="11"/>
        <color theme="1"/>
        <rFont val="Calibri"/>
        <family val="2"/>
        <scheme val="minor"/>
      </rPr>
      <t xml:space="preserve"> /V</t>
    </r>
    <r>
      <rPr>
        <sz val="8"/>
        <color indexed="8"/>
        <rFont val="Calibri"/>
        <family val="2"/>
      </rPr>
      <t>x=0      (th. w/ atten.)</t>
    </r>
  </si>
  <si>
    <t>Dielectric Constant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</si>
</sst>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"/>
  </numFmts>
  <fonts count="2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11" fontId="0" fillId="2" borderId="1" xfId="0" applyNumberFormat="1" applyFill="1" applyBorder="1"/>
    <xf numFmtId="0" fontId="0" fillId="2" borderId="2" xfId="0" applyFill="1" applyBorder="1"/>
    <xf numFmtId="0" fontId="0" fillId="2" borderId="2" xfId="0" applyFill="1" applyBorder="1" applyAlignment="1">
      <alignment horizontal="right"/>
    </xf>
    <xf numFmtId="11" fontId="0" fillId="2" borderId="2" xfId="0" applyNumberFormat="1" applyFill="1" applyBorder="1"/>
    <xf numFmtId="0" fontId="0" fillId="0" borderId="1" xfId="0" applyBorder="1"/>
    <xf numFmtId="11" fontId="0" fillId="0" borderId="1" xfId="0" applyNumberFormat="1" applyBorder="1"/>
    <xf numFmtId="164" fontId="0" fillId="0" borderId="0" xfId="0" applyNumberFormat="1"/>
    <xf numFmtId="165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Voltage Ratios vs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Terminating Resistance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3222748815166"/>
          <c:y val="0.16226422568922499"/>
          <c:w val="0.59952606635071104"/>
          <c:h val="0.728302222279547"/>
        </c:manualLayout>
      </c:layout>
      <c:scatterChart>
        <c:scatterStyle val="lineMarker"/>
        <c:varyColors val="0"/>
        <c:ser>
          <c:idx val="0"/>
          <c:order val="0"/>
          <c:tx>
            <c:strRef>
              <c:f>'#4 (RG-59U)'!$J$4</c:f>
              <c:strCache>
                <c:ptCount val="1"/>
                <c:pt idx="0">
                  <c:v>Vx=L /Vx=0 (exp.)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4"/>
            <c:spPr>
              <a:solidFill>
                <a:srgbClr val="006411"/>
              </a:solidFill>
              <a:ln>
                <a:solidFill>
                  <a:srgbClr val="006411"/>
                </a:solidFill>
                <a:prstDash val="solid"/>
              </a:ln>
            </c:spPr>
          </c:marker>
          <c:xVal>
            <c:numRef>
              <c:f>'#4 (RG-59U)'!$I$6:$I$25</c:f>
              <c:numCache>
                <c:formatCode>0.0</c:formatCode>
                <c:ptCount val="20"/>
                <c:pt idx="0">
                  <c:v>484</c:v>
                </c:pt>
                <c:pt idx="1">
                  <c:v>371</c:v>
                </c:pt>
                <c:pt idx="2">
                  <c:v>278</c:v>
                </c:pt>
                <c:pt idx="3">
                  <c:v>224</c:v>
                </c:pt>
                <c:pt idx="4">
                  <c:v>186</c:v>
                </c:pt>
                <c:pt idx="5">
                  <c:v>149</c:v>
                </c:pt>
                <c:pt idx="6">
                  <c:v>124</c:v>
                </c:pt>
                <c:pt idx="7">
                  <c:v>102</c:v>
                </c:pt>
                <c:pt idx="8">
                  <c:v>86</c:v>
                </c:pt>
                <c:pt idx="9">
                  <c:v>70</c:v>
                </c:pt>
                <c:pt idx="10">
                  <c:v>58.5</c:v>
                </c:pt>
                <c:pt idx="11">
                  <c:v>48.8</c:v>
                </c:pt>
                <c:pt idx="12">
                  <c:v>41.3</c:v>
                </c:pt>
                <c:pt idx="13">
                  <c:v>32.9</c:v>
                </c:pt>
                <c:pt idx="14">
                  <c:v>25.9</c:v>
                </c:pt>
                <c:pt idx="15">
                  <c:v>19.8</c:v>
                </c:pt>
                <c:pt idx="16">
                  <c:v>15.4</c:v>
                </c:pt>
                <c:pt idx="17">
                  <c:v>10.9</c:v>
                </c:pt>
                <c:pt idx="18">
                  <c:v>6.8</c:v>
                </c:pt>
                <c:pt idx="19">
                  <c:v>2.6</c:v>
                </c:pt>
              </c:numCache>
            </c:numRef>
          </c:xVal>
          <c:yVal>
            <c:numRef>
              <c:f>'#4 (RG-59U)'!$J$6:$J$25</c:f>
              <c:numCache>
                <c:formatCode>0.0000</c:formatCode>
                <c:ptCount val="20"/>
                <c:pt idx="0">
                  <c:v>1.4</c:v>
                </c:pt>
                <c:pt idx="1">
                  <c:v>1.3272727272727274</c:v>
                </c:pt>
                <c:pt idx="2">
                  <c:v>1.2545454545454546</c:v>
                </c:pt>
                <c:pt idx="3">
                  <c:v>1.1818181818181819</c:v>
                </c:pt>
                <c:pt idx="4">
                  <c:v>1.1090909090909091</c:v>
                </c:pt>
                <c:pt idx="5">
                  <c:v>1.0363636363636364</c:v>
                </c:pt>
                <c:pt idx="6">
                  <c:v>0.96363636363636362</c:v>
                </c:pt>
                <c:pt idx="7">
                  <c:v>0.89090909090909087</c:v>
                </c:pt>
                <c:pt idx="8">
                  <c:v>0.81818181818181823</c:v>
                </c:pt>
                <c:pt idx="9">
                  <c:v>0.74545454545454548</c:v>
                </c:pt>
                <c:pt idx="10">
                  <c:v>0.67272727272727273</c:v>
                </c:pt>
                <c:pt idx="11">
                  <c:v>0.6</c:v>
                </c:pt>
                <c:pt idx="12">
                  <c:v>0.52727272727272723</c:v>
                </c:pt>
                <c:pt idx="13">
                  <c:v>0.45454545454545453</c:v>
                </c:pt>
                <c:pt idx="14">
                  <c:v>0.38181818181818183</c:v>
                </c:pt>
                <c:pt idx="15">
                  <c:v>0.30909090909090908</c:v>
                </c:pt>
                <c:pt idx="16">
                  <c:v>0.23636363636363636</c:v>
                </c:pt>
                <c:pt idx="17">
                  <c:v>0.16363636363636364</c:v>
                </c:pt>
                <c:pt idx="18">
                  <c:v>9.0909090909090912E-2</c:v>
                </c:pt>
                <c:pt idx="19">
                  <c:v>0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'#4 (RG-59U)'!$N$4</c:f>
              <c:strCache>
                <c:ptCount val="1"/>
                <c:pt idx="0">
                  <c:v>Vx=L /Vx=0       (th. w/ atten.)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xVal>
            <c:numRef>
              <c:f>'#4 (RG-59U)'!$I$6:$I$25</c:f>
              <c:numCache>
                <c:formatCode>0.0</c:formatCode>
                <c:ptCount val="20"/>
                <c:pt idx="0">
                  <c:v>484</c:v>
                </c:pt>
                <c:pt idx="1">
                  <c:v>371</c:v>
                </c:pt>
                <c:pt idx="2">
                  <c:v>278</c:v>
                </c:pt>
                <c:pt idx="3">
                  <c:v>224</c:v>
                </c:pt>
                <c:pt idx="4">
                  <c:v>186</c:v>
                </c:pt>
                <c:pt idx="5">
                  <c:v>149</c:v>
                </c:pt>
                <c:pt idx="6">
                  <c:v>124</c:v>
                </c:pt>
                <c:pt idx="7">
                  <c:v>102</c:v>
                </c:pt>
                <c:pt idx="8">
                  <c:v>86</c:v>
                </c:pt>
                <c:pt idx="9">
                  <c:v>70</c:v>
                </c:pt>
                <c:pt idx="10">
                  <c:v>58.5</c:v>
                </c:pt>
                <c:pt idx="11">
                  <c:v>48.8</c:v>
                </c:pt>
                <c:pt idx="12">
                  <c:v>41.3</c:v>
                </c:pt>
                <c:pt idx="13">
                  <c:v>32.9</c:v>
                </c:pt>
                <c:pt idx="14">
                  <c:v>25.9</c:v>
                </c:pt>
                <c:pt idx="15">
                  <c:v>19.8</c:v>
                </c:pt>
                <c:pt idx="16">
                  <c:v>15.4</c:v>
                </c:pt>
                <c:pt idx="17">
                  <c:v>10.9</c:v>
                </c:pt>
                <c:pt idx="18">
                  <c:v>6.8</c:v>
                </c:pt>
                <c:pt idx="19">
                  <c:v>2.6</c:v>
                </c:pt>
              </c:numCache>
            </c:numRef>
          </c:xVal>
          <c:yVal>
            <c:numRef>
              <c:f>'#4 (RG-59U)'!$N$6:$N$25</c:f>
              <c:numCache>
                <c:formatCode>0.0000</c:formatCode>
                <c:ptCount val="20"/>
                <c:pt idx="0">
                  <c:v>1.4397881316404459</c:v>
                </c:pt>
                <c:pt idx="1">
                  <c:v>1.3864311662477624</c:v>
                </c:pt>
                <c:pt idx="2">
                  <c:v>1.3165232837596677</c:v>
                </c:pt>
                <c:pt idx="3">
                  <c:v>1.2556357732055206</c:v>
                </c:pt>
                <c:pt idx="4">
                  <c:v>1.1973909497413975</c:v>
                </c:pt>
                <c:pt idx="5">
                  <c:v>1.1212569447374641</c:v>
                </c:pt>
                <c:pt idx="6">
                  <c:v>1.053374856129889</c:v>
                </c:pt>
                <c:pt idx="7">
                  <c:v>0.97731534382493657</c:v>
                </c:pt>
                <c:pt idx="8">
                  <c:v>0.9085249224395715</c:v>
                </c:pt>
                <c:pt idx="9">
                  <c:v>0.82401097616612295</c:v>
                </c:pt>
                <c:pt idx="10">
                  <c:v>0.75026680320183958</c:v>
                </c:pt>
                <c:pt idx="11">
                  <c:v>0.67696524641257239</c:v>
                </c:pt>
                <c:pt idx="12">
                  <c:v>0.61153015841259439</c:v>
                </c:pt>
                <c:pt idx="13">
                  <c:v>0.5269185833987452</c:v>
                </c:pt>
                <c:pt idx="14">
                  <c:v>0.44508622070286924</c:v>
                </c:pt>
                <c:pt idx="15">
                  <c:v>0.36337232356546184</c:v>
                </c:pt>
                <c:pt idx="16">
                  <c:v>0.2971842864861427</c:v>
                </c:pt>
                <c:pt idx="17">
                  <c:v>0.22204498492486377</c:v>
                </c:pt>
                <c:pt idx="18">
                  <c:v>0.14591861036275094</c:v>
                </c:pt>
                <c:pt idx="19">
                  <c:v>5.9020069918234705E-2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'#4 (RG-59U)'!$K$4</c:f>
              <c:strCache>
                <c:ptCount val="1"/>
                <c:pt idx="0">
                  <c:v>Vx=2L /Vx=0 (exp.)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'#4 (RG-59U)'!$I$6:$I$25</c:f>
              <c:numCache>
                <c:formatCode>0.0</c:formatCode>
                <c:ptCount val="20"/>
                <c:pt idx="0">
                  <c:v>484</c:v>
                </c:pt>
                <c:pt idx="1">
                  <c:v>371</c:v>
                </c:pt>
                <c:pt idx="2">
                  <c:v>278</c:v>
                </c:pt>
                <c:pt idx="3">
                  <c:v>224</c:v>
                </c:pt>
                <c:pt idx="4">
                  <c:v>186</c:v>
                </c:pt>
                <c:pt idx="5">
                  <c:v>149</c:v>
                </c:pt>
                <c:pt idx="6">
                  <c:v>124</c:v>
                </c:pt>
                <c:pt idx="7">
                  <c:v>102</c:v>
                </c:pt>
                <c:pt idx="8">
                  <c:v>86</c:v>
                </c:pt>
                <c:pt idx="9">
                  <c:v>70</c:v>
                </c:pt>
                <c:pt idx="10">
                  <c:v>58.5</c:v>
                </c:pt>
                <c:pt idx="11">
                  <c:v>48.8</c:v>
                </c:pt>
                <c:pt idx="12">
                  <c:v>41.3</c:v>
                </c:pt>
                <c:pt idx="13">
                  <c:v>32.9</c:v>
                </c:pt>
                <c:pt idx="14">
                  <c:v>25.9</c:v>
                </c:pt>
                <c:pt idx="15">
                  <c:v>19.8</c:v>
                </c:pt>
                <c:pt idx="16">
                  <c:v>15.4</c:v>
                </c:pt>
                <c:pt idx="17">
                  <c:v>10.9</c:v>
                </c:pt>
                <c:pt idx="18">
                  <c:v>6.8</c:v>
                </c:pt>
                <c:pt idx="19">
                  <c:v>2.6</c:v>
                </c:pt>
              </c:numCache>
            </c:numRef>
          </c:xVal>
          <c:yVal>
            <c:numRef>
              <c:f>'#4 (RG-59U)'!$K$6:$K$25</c:f>
              <c:numCache>
                <c:formatCode>0.0000</c:formatCode>
                <c:ptCount val="20"/>
                <c:pt idx="0">
                  <c:v>0.50909090909090904</c:v>
                </c:pt>
                <c:pt idx="1">
                  <c:v>0.47272727272727272</c:v>
                </c:pt>
                <c:pt idx="2">
                  <c:v>0.4</c:v>
                </c:pt>
                <c:pt idx="3">
                  <c:v>0.34545454545454551</c:v>
                </c:pt>
                <c:pt idx="4">
                  <c:v>0.29090909090909089</c:v>
                </c:pt>
                <c:pt idx="5">
                  <c:v>0.23636363636363636</c:v>
                </c:pt>
                <c:pt idx="6">
                  <c:v>0.18181818181818182</c:v>
                </c:pt>
                <c:pt idx="7">
                  <c:v>0.10909090909090909</c:v>
                </c:pt>
                <c:pt idx="8">
                  <c:v>5.4545454545454543E-2</c:v>
                </c:pt>
                <c:pt idx="9">
                  <c:v>0</c:v>
                </c:pt>
                <c:pt idx="10">
                  <c:v>-7.2727272727272724E-2</c:v>
                </c:pt>
                <c:pt idx="11">
                  <c:v>-0.12727272727272726</c:v>
                </c:pt>
                <c:pt idx="12">
                  <c:v>-0.18181818181818182</c:v>
                </c:pt>
                <c:pt idx="13">
                  <c:v>-0.23636363636363636</c:v>
                </c:pt>
                <c:pt idx="14">
                  <c:v>-0.29090909090909089</c:v>
                </c:pt>
                <c:pt idx="15">
                  <c:v>-0.36363636363636365</c:v>
                </c:pt>
                <c:pt idx="16">
                  <c:v>-0.41818181818181815</c:v>
                </c:pt>
                <c:pt idx="17">
                  <c:v>-0.47272727272727272</c:v>
                </c:pt>
                <c:pt idx="18">
                  <c:v>-0.52727272727272723</c:v>
                </c:pt>
                <c:pt idx="19">
                  <c:v>-0.6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'#4 (RG-59U)'!$O$4</c:f>
              <c:strCache>
                <c:ptCount val="1"/>
                <c:pt idx="0">
                  <c:v>Vx=2L /Vx=0      (th. w/ atten.)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'#4 (RG-59U)'!$I$6:$I$25</c:f>
              <c:numCache>
                <c:formatCode>0.0</c:formatCode>
                <c:ptCount val="20"/>
                <c:pt idx="0">
                  <c:v>484</c:v>
                </c:pt>
                <c:pt idx="1">
                  <c:v>371</c:v>
                </c:pt>
                <c:pt idx="2">
                  <c:v>278</c:v>
                </c:pt>
                <c:pt idx="3">
                  <c:v>224</c:v>
                </c:pt>
                <c:pt idx="4">
                  <c:v>186</c:v>
                </c:pt>
                <c:pt idx="5">
                  <c:v>149</c:v>
                </c:pt>
                <c:pt idx="6">
                  <c:v>124</c:v>
                </c:pt>
                <c:pt idx="7">
                  <c:v>102</c:v>
                </c:pt>
                <c:pt idx="8">
                  <c:v>86</c:v>
                </c:pt>
                <c:pt idx="9">
                  <c:v>70</c:v>
                </c:pt>
                <c:pt idx="10">
                  <c:v>58.5</c:v>
                </c:pt>
                <c:pt idx="11">
                  <c:v>48.8</c:v>
                </c:pt>
                <c:pt idx="12">
                  <c:v>41.3</c:v>
                </c:pt>
                <c:pt idx="13">
                  <c:v>32.9</c:v>
                </c:pt>
                <c:pt idx="14">
                  <c:v>25.9</c:v>
                </c:pt>
                <c:pt idx="15">
                  <c:v>19.8</c:v>
                </c:pt>
                <c:pt idx="16">
                  <c:v>15.4</c:v>
                </c:pt>
                <c:pt idx="17">
                  <c:v>10.9</c:v>
                </c:pt>
                <c:pt idx="18">
                  <c:v>6.8</c:v>
                </c:pt>
                <c:pt idx="19">
                  <c:v>2.6</c:v>
                </c:pt>
              </c:numCache>
            </c:numRef>
          </c:xVal>
          <c:yVal>
            <c:numRef>
              <c:f>'#4 (RG-59U)'!$O$6:$O$25</c:f>
              <c:numCache>
                <c:formatCode>0.0000</c:formatCode>
                <c:ptCount val="20"/>
                <c:pt idx="0">
                  <c:v>0.50740713498319534</c:v>
                </c:pt>
                <c:pt idx="1">
                  <c:v>0.46344040984470819</c:v>
                </c:pt>
                <c:pt idx="2">
                  <c:v>0.40583554735398669</c:v>
                </c:pt>
                <c:pt idx="3">
                  <c:v>0.35566357034593887</c:v>
                </c:pt>
                <c:pt idx="4">
                  <c:v>0.30766919650664309</c:v>
                </c:pt>
                <c:pt idx="5">
                  <c:v>0.24493394072391553</c:v>
                </c:pt>
                <c:pt idx="6">
                  <c:v>0.18899835462619244</c:v>
                </c:pt>
                <c:pt idx="7">
                  <c:v>0.12632448164506918</c:v>
                </c:pt>
                <c:pt idx="8">
                  <c:v>6.9640419368435569E-2</c:v>
                </c:pt>
                <c:pt idx="9">
                  <c:v>0</c:v>
                </c:pt>
                <c:pt idx="10">
                  <c:v>-6.0766007950862559E-2</c:v>
                </c:pt>
                <c:pt idx="11">
                  <c:v>-0.12116729531528313</c:v>
                </c:pt>
                <c:pt idx="12">
                  <c:v>-0.17508652605366118</c:v>
                </c:pt>
                <c:pt idx="13">
                  <c:v>-0.24480739257577611</c:v>
                </c:pt>
                <c:pt idx="14">
                  <c:v>-0.31223815764278506</c:v>
                </c:pt>
                <c:pt idx="15">
                  <c:v>-0.37957130578931847</c:v>
                </c:pt>
                <c:pt idx="16">
                  <c:v>-0.43411097483356764</c:v>
                </c:pt>
                <c:pt idx="17">
                  <c:v>-0.49602658406151778</c:v>
                </c:pt>
                <c:pt idx="18">
                  <c:v>-0.55875555227643237</c:v>
                </c:pt>
                <c:pt idx="19">
                  <c:v>-0.63036090341552964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498112"/>
        <c:axId val="188957440"/>
      </c:scatterChart>
      <c:valAx>
        <c:axId val="87498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Terminating Resistance (Ohms)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88957440"/>
        <c:crosses val="autoZero"/>
        <c:crossBetween val="midCat"/>
      </c:valAx>
      <c:valAx>
        <c:axId val="188957440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0.00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87498112"/>
        <c:crosses val="autoZero"/>
        <c:crossBetween val="midCat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74881516587677699"/>
          <c:y val="0.15094339622641501"/>
          <c:w val="0.20379146919431301"/>
          <c:h val="0.68301916505719795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</xdr:row>
      <xdr:rowOff>12700</xdr:rowOff>
    </xdr:from>
    <xdr:to>
      <xdr:col>5</xdr:col>
      <xdr:colOff>723900</xdr:colOff>
      <xdr:row>25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workbookViewId="0">
      <selection activeCell="F28" sqref="F28"/>
    </sheetView>
  </sheetViews>
  <sheetFormatPr defaultColWidth="8.85546875" defaultRowHeight="15" x14ac:dyDescent="0.25"/>
  <cols>
    <col min="1" max="1" width="26" customWidth="1"/>
    <col min="6" max="6" width="9.7109375" customWidth="1"/>
    <col min="7" max="7" width="10.42578125" customWidth="1"/>
    <col min="8" max="8" width="7.85546875" customWidth="1"/>
    <col min="10" max="10" width="13.42578125" customWidth="1"/>
    <col min="11" max="11" width="10.28515625" customWidth="1"/>
    <col min="12" max="12" width="12.42578125" customWidth="1"/>
    <col min="13" max="13" width="12.140625" customWidth="1"/>
    <col min="14" max="14" width="10.7109375" customWidth="1"/>
    <col min="15" max="16" width="10.140625" customWidth="1"/>
    <col min="17" max="17" width="10.42578125" customWidth="1"/>
    <col min="19" max="20" width="12.140625" customWidth="1"/>
    <col min="21" max="21" width="9.7109375" customWidth="1"/>
    <col min="22" max="22" width="9" customWidth="1"/>
  </cols>
  <sheetData>
    <row r="1" spans="1:20" x14ac:dyDescent="0.25">
      <c r="A1" t="s">
        <v>0</v>
      </c>
      <c r="G1" t="s">
        <v>1</v>
      </c>
      <c r="J1" s="1" t="s">
        <v>2</v>
      </c>
      <c r="K1" s="1">
        <v>70</v>
      </c>
      <c r="L1" s="1" t="s">
        <v>3</v>
      </c>
    </row>
    <row r="2" spans="1:20" x14ac:dyDescent="0.25">
      <c r="A2" s="1" t="s">
        <v>4</v>
      </c>
      <c r="B2" s="2">
        <f>3*0.5*10^(-6)</f>
        <v>1.5E-6</v>
      </c>
      <c r="J2" s="3" t="s">
        <v>5</v>
      </c>
      <c r="K2" s="3">
        <f>24.8 + 2.3</f>
        <v>27.1</v>
      </c>
      <c r="L2" s="3" t="s">
        <v>3</v>
      </c>
    </row>
    <row r="3" spans="1:20" ht="15" customHeight="1" x14ac:dyDescent="0.25">
      <c r="A3" s="1" t="s">
        <v>6</v>
      </c>
      <c r="B3" s="2">
        <v>300</v>
      </c>
      <c r="J3" s="4" t="s">
        <v>7</v>
      </c>
      <c r="K3" s="5">
        <v>137.5</v>
      </c>
      <c r="L3" s="3" t="s">
        <v>8</v>
      </c>
      <c r="S3" s="12"/>
      <c r="T3" s="12"/>
    </row>
    <row r="4" spans="1:20" x14ac:dyDescent="0.25">
      <c r="A4" s="6" t="s">
        <v>9</v>
      </c>
      <c r="B4" s="7">
        <f>Length_of_Cable_Traversed/Required_Propagation_Time</f>
        <v>200000000</v>
      </c>
      <c r="G4" s="13" t="s">
        <v>10</v>
      </c>
      <c r="H4" s="13" t="s">
        <v>11</v>
      </c>
      <c r="I4" s="13" t="s">
        <v>12</v>
      </c>
      <c r="J4" s="11" t="s">
        <v>13</v>
      </c>
      <c r="K4" s="11" t="s">
        <v>14</v>
      </c>
      <c r="L4" s="11" t="s">
        <v>15</v>
      </c>
      <c r="M4" s="11" t="s">
        <v>16</v>
      </c>
      <c r="N4" s="11" t="s">
        <v>17</v>
      </c>
      <c r="O4" s="11" t="s">
        <v>18</v>
      </c>
      <c r="S4" s="12"/>
      <c r="T4" s="12"/>
    </row>
    <row r="5" spans="1:20" x14ac:dyDescent="0.25">
      <c r="A5" s="6" t="s">
        <v>19</v>
      </c>
      <c r="B5" s="6">
        <f>((300000000)/Speed_of_Propagation)^2</f>
        <v>2.25</v>
      </c>
      <c r="G5" s="13"/>
      <c r="H5" s="13"/>
      <c r="I5" s="13"/>
      <c r="J5" s="11"/>
      <c r="K5" s="11"/>
      <c r="L5" s="11"/>
      <c r="M5" s="11"/>
      <c r="N5" s="11"/>
      <c r="O5" s="11"/>
      <c r="S5" s="8"/>
      <c r="T5" s="8"/>
    </row>
    <row r="6" spans="1:20" x14ac:dyDescent="0.25">
      <c r="G6" s="9">
        <v>192.5</v>
      </c>
      <c r="H6" s="9">
        <v>70</v>
      </c>
      <c r="I6" s="9">
        <v>484</v>
      </c>
      <c r="J6" s="10">
        <f t="shared" ref="J6:J25" si="0">G6/Input_Voltage</f>
        <v>1.4</v>
      </c>
      <c r="K6" s="10">
        <f t="shared" ref="K6:K25" si="1">H6/Input_Voltage</f>
        <v>0.50909090909090904</v>
      </c>
      <c r="L6" s="10">
        <f t="shared" ref="L6:L25" si="2">2*I6/(Impedance + I6)</f>
        <v>1.7472924187725631</v>
      </c>
      <c r="M6" s="10">
        <f t="shared" ref="M6:M25" si="3">(I6-Impedance)/(I6+Impedance)</f>
        <v>0.74729241877256314</v>
      </c>
      <c r="N6" s="10">
        <f t="shared" ref="N6:N25" si="4">L6*EXP(-(Resistance)/(2*Impedance))</f>
        <v>1.4397881316404459</v>
      </c>
      <c r="O6" s="10">
        <f t="shared" ref="O6:O25" si="5">M6*EXP(-(Resistance)/(Impedance))</f>
        <v>0.50740713498319534</v>
      </c>
      <c r="S6" s="8"/>
      <c r="T6" s="8"/>
    </row>
    <row r="7" spans="1:20" x14ac:dyDescent="0.25">
      <c r="G7" s="9">
        <v>182.5</v>
      </c>
      <c r="H7" s="9">
        <v>65</v>
      </c>
      <c r="I7" s="9">
        <v>371</v>
      </c>
      <c r="J7" s="10">
        <f t="shared" si="0"/>
        <v>1.3272727272727274</v>
      </c>
      <c r="K7" s="10">
        <f t="shared" si="1"/>
        <v>0.47272727272727272</v>
      </c>
      <c r="L7" s="10">
        <f t="shared" si="2"/>
        <v>1.6825396825396826</v>
      </c>
      <c r="M7" s="10">
        <f t="shared" si="3"/>
        <v>0.68253968253968256</v>
      </c>
      <c r="N7" s="10">
        <f t="shared" si="4"/>
        <v>1.3864311662477624</v>
      </c>
      <c r="O7" s="10">
        <f t="shared" si="5"/>
        <v>0.46344040984470819</v>
      </c>
      <c r="S7" s="8"/>
      <c r="T7" s="8"/>
    </row>
    <row r="8" spans="1:20" x14ac:dyDescent="0.25">
      <c r="G8" s="9">
        <v>172.5</v>
      </c>
      <c r="H8" s="9">
        <v>55</v>
      </c>
      <c r="I8" s="9">
        <v>278</v>
      </c>
      <c r="J8" s="10">
        <f t="shared" si="0"/>
        <v>1.2545454545454546</v>
      </c>
      <c r="K8" s="10">
        <f t="shared" si="1"/>
        <v>0.4</v>
      </c>
      <c r="L8" s="10">
        <f t="shared" si="2"/>
        <v>1.5977011494252873</v>
      </c>
      <c r="M8" s="10">
        <f t="shared" si="3"/>
        <v>0.5977011494252874</v>
      </c>
      <c r="N8" s="10">
        <f t="shared" si="4"/>
        <v>1.3165232837596677</v>
      </c>
      <c r="O8" s="10">
        <f t="shared" si="5"/>
        <v>0.40583554735398669</v>
      </c>
      <c r="S8" s="8"/>
      <c r="T8" s="8"/>
    </row>
    <row r="9" spans="1:20" x14ac:dyDescent="0.25">
      <c r="G9" s="9">
        <v>162.5</v>
      </c>
      <c r="H9" s="9">
        <v>47.500000000000007</v>
      </c>
      <c r="I9" s="9">
        <v>224</v>
      </c>
      <c r="J9" s="10">
        <f t="shared" si="0"/>
        <v>1.1818181818181819</v>
      </c>
      <c r="K9" s="10">
        <f t="shared" si="1"/>
        <v>0.34545454545454551</v>
      </c>
      <c r="L9" s="10">
        <f t="shared" si="2"/>
        <v>1.5238095238095237</v>
      </c>
      <c r="M9" s="10">
        <f t="shared" si="3"/>
        <v>0.52380952380952384</v>
      </c>
      <c r="N9" s="10">
        <f t="shared" si="4"/>
        <v>1.2556357732055206</v>
      </c>
      <c r="O9" s="10">
        <f t="shared" si="5"/>
        <v>0.35566357034593887</v>
      </c>
      <c r="S9" s="8"/>
      <c r="T9" s="8"/>
    </row>
    <row r="10" spans="1:20" x14ac:dyDescent="0.25">
      <c r="G10" s="9">
        <v>152.5</v>
      </c>
      <c r="H10" s="9">
        <v>40</v>
      </c>
      <c r="I10" s="9">
        <v>186</v>
      </c>
      <c r="J10" s="10">
        <f t="shared" si="0"/>
        <v>1.1090909090909091</v>
      </c>
      <c r="K10" s="10">
        <f t="shared" si="1"/>
        <v>0.29090909090909089</v>
      </c>
      <c r="L10" s="10">
        <f t="shared" si="2"/>
        <v>1.453125</v>
      </c>
      <c r="M10" s="10">
        <f t="shared" si="3"/>
        <v>0.453125</v>
      </c>
      <c r="N10" s="10">
        <f t="shared" si="4"/>
        <v>1.1973909497413975</v>
      </c>
      <c r="O10" s="10">
        <f t="shared" si="5"/>
        <v>0.30766919650664309</v>
      </c>
      <c r="S10" s="8"/>
      <c r="T10" s="8"/>
    </row>
    <row r="11" spans="1:20" x14ac:dyDescent="0.25">
      <c r="G11" s="9">
        <v>142.5</v>
      </c>
      <c r="H11" s="9">
        <v>32.5</v>
      </c>
      <c r="I11" s="9">
        <v>149</v>
      </c>
      <c r="J11" s="10">
        <f t="shared" si="0"/>
        <v>1.0363636363636364</v>
      </c>
      <c r="K11" s="10">
        <f t="shared" si="1"/>
        <v>0.23636363636363636</v>
      </c>
      <c r="L11" s="10">
        <f t="shared" si="2"/>
        <v>1.360730593607306</v>
      </c>
      <c r="M11" s="10">
        <f t="shared" si="3"/>
        <v>0.36073059360730592</v>
      </c>
      <c r="N11" s="10">
        <f t="shared" si="4"/>
        <v>1.1212569447374641</v>
      </c>
      <c r="O11" s="10">
        <f t="shared" si="5"/>
        <v>0.24493394072391553</v>
      </c>
      <c r="S11" s="8"/>
      <c r="T11" s="8"/>
    </row>
    <row r="12" spans="1:20" x14ac:dyDescent="0.25">
      <c r="G12" s="9">
        <v>132.5</v>
      </c>
      <c r="H12" s="9">
        <v>25</v>
      </c>
      <c r="I12" s="9">
        <v>124</v>
      </c>
      <c r="J12" s="10">
        <f t="shared" si="0"/>
        <v>0.96363636363636362</v>
      </c>
      <c r="K12" s="10">
        <f t="shared" si="1"/>
        <v>0.18181818181818182</v>
      </c>
      <c r="L12" s="10">
        <f t="shared" si="2"/>
        <v>1.2783505154639174</v>
      </c>
      <c r="M12" s="10">
        <f t="shared" si="3"/>
        <v>0.27835051546391754</v>
      </c>
      <c r="N12" s="10">
        <f t="shared" si="4"/>
        <v>1.053374856129889</v>
      </c>
      <c r="O12" s="10">
        <f t="shared" si="5"/>
        <v>0.18899835462619244</v>
      </c>
      <c r="S12" s="8"/>
      <c r="T12" s="8"/>
    </row>
    <row r="13" spans="1:20" x14ac:dyDescent="0.25">
      <c r="G13" s="9">
        <v>122.5</v>
      </c>
      <c r="H13" s="9">
        <v>15</v>
      </c>
      <c r="I13" s="9">
        <v>102</v>
      </c>
      <c r="J13" s="10">
        <f t="shared" si="0"/>
        <v>0.89090909090909087</v>
      </c>
      <c r="K13" s="10">
        <f t="shared" si="1"/>
        <v>0.10909090909090909</v>
      </c>
      <c r="L13" s="10">
        <f t="shared" si="2"/>
        <v>1.1860465116279071</v>
      </c>
      <c r="M13" s="10">
        <f t="shared" si="3"/>
        <v>0.18604651162790697</v>
      </c>
      <c r="N13" s="10">
        <f t="shared" si="4"/>
        <v>0.97731534382493657</v>
      </c>
      <c r="O13" s="10">
        <f t="shared" si="5"/>
        <v>0.12632448164506918</v>
      </c>
      <c r="S13" s="8"/>
      <c r="T13" s="8"/>
    </row>
    <row r="14" spans="1:20" x14ac:dyDescent="0.25">
      <c r="G14" s="9">
        <v>112.5</v>
      </c>
      <c r="H14" s="9">
        <v>7.5</v>
      </c>
      <c r="I14" s="9">
        <v>86</v>
      </c>
      <c r="J14" s="10">
        <f t="shared" si="0"/>
        <v>0.81818181818181823</v>
      </c>
      <c r="K14" s="10">
        <f t="shared" si="1"/>
        <v>5.4545454545454543E-2</v>
      </c>
      <c r="L14" s="10">
        <f t="shared" si="2"/>
        <v>1.1025641025641026</v>
      </c>
      <c r="M14" s="10">
        <f t="shared" si="3"/>
        <v>0.10256410256410256</v>
      </c>
      <c r="N14" s="10">
        <f t="shared" si="4"/>
        <v>0.9085249224395715</v>
      </c>
      <c r="O14" s="10">
        <f t="shared" si="5"/>
        <v>6.9640419368435569E-2</v>
      </c>
      <c r="S14" s="8"/>
      <c r="T14" s="8"/>
    </row>
    <row r="15" spans="1:20" x14ac:dyDescent="0.25">
      <c r="G15" s="9">
        <v>102.5</v>
      </c>
      <c r="H15" s="9">
        <v>0</v>
      </c>
      <c r="I15" s="9">
        <v>70</v>
      </c>
      <c r="J15" s="10">
        <f t="shared" si="0"/>
        <v>0.74545454545454548</v>
      </c>
      <c r="K15" s="10">
        <f t="shared" si="1"/>
        <v>0</v>
      </c>
      <c r="L15" s="10">
        <f t="shared" si="2"/>
        <v>1</v>
      </c>
      <c r="M15" s="10">
        <f t="shared" si="3"/>
        <v>0</v>
      </c>
      <c r="N15" s="10">
        <f t="shared" si="4"/>
        <v>0.82401097616612295</v>
      </c>
      <c r="O15" s="10">
        <f t="shared" si="5"/>
        <v>0</v>
      </c>
      <c r="S15" s="8"/>
      <c r="T15" s="8"/>
    </row>
    <row r="16" spans="1:20" x14ac:dyDescent="0.25">
      <c r="G16" s="9">
        <v>92.5</v>
      </c>
      <c r="H16" s="9">
        <v>-10</v>
      </c>
      <c r="I16" s="9">
        <v>58.5</v>
      </c>
      <c r="J16" s="10">
        <f t="shared" si="0"/>
        <v>0.67272727272727273</v>
      </c>
      <c r="K16" s="10">
        <f t="shared" si="1"/>
        <v>-7.2727272727272724E-2</v>
      </c>
      <c r="L16" s="10">
        <f t="shared" si="2"/>
        <v>0.91050583657587547</v>
      </c>
      <c r="M16" s="10">
        <f t="shared" si="3"/>
        <v>-8.9494163424124515E-2</v>
      </c>
      <c r="N16" s="10">
        <f t="shared" si="4"/>
        <v>0.75026680320183958</v>
      </c>
      <c r="O16" s="10">
        <f t="shared" si="5"/>
        <v>-6.0766007950862559E-2</v>
      </c>
      <c r="S16" s="8"/>
      <c r="T16" s="8"/>
    </row>
    <row r="17" spans="7:20" x14ac:dyDescent="0.25">
      <c r="G17" s="9">
        <v>82.5</v>
      </c>
      <c r="H17" s="9">
        <v>-17.5</v>
      </c>
      <c r="I17" s="9">
        <v>48.8</v>
      </c>
      <c r="J17" s="10">
        <f t="shared" si="0"/>
        <v>0.6</v>
      </c>
      <c r="K17" s="10">
        <f t="shared" si="1"/>
        <v>-0.12727272727272726</v>
      </c>
      <c r="L17" s="10">
        <f t="shared" si="2"/>
        <v>0.82154882154882147</v>
      </c>
      <c r="M17" s="10">
        <f t="shared" si="3"/>
        <v>-0.17845117845117847</v>
      </c>
      <c r="N17" s="10">
        <f t="shared" si="4"/>
        <v>0.67696524641257239</v>
      </c>
      <c r="O17" s="10">
        <f t="shared" si="5"/>
        <v>-0.12116729531528313</v>
      </c>
      <c r="S17" s="8"/>
      <c r="T17" s="8"/>
    </row>
    <row r="18" spans="7:20" x14ac:dyDescent="0.25">
      <c r="G18" s="9">
        <v>72.5</v>
      </c>
      <c r="H18" s="9">
        <v>-25</v>
      </c>
      <c r="I18" s="9">
        <v>41.3</v>
      </c>
      <c r="J18" s="10">
        <f t="shared" si="0"/>
        <v>0.52727272727272723</v>
      </c>
      <c r="K18" s="10">
        <f t="shared" si="1"/>
        <v>-0.18181818181818182</v>
      </c>
      <c r="L18" s="10">
        <f t="shared" si="2"/>
        <v>0.74213836477987416</v>
      </c>
      <c r="M18" s="10">
        <f t="shared" si="3"/>
        <v>-0.25786163522012584</v>
      </c>
      <c r="N18" s="10">
        <f t="shared" si="4"/>
        <v>0.61153015841259439</v>
      </c>
      <c r="O18" s="10">
        <f t="shared" si="5"/>
        <v>-0.17508652605366118</v>
      </c>
      <c r="S18" s="8"/>
      <c r="T18" s="8"/>
    </row>
    <row r="19" spans="7:20" x14ac:dyDescent="0.25">
      <c r="G19" s="9">
        <v>62.5</v>
      </c>
      <c r="H19" s="9">
        <v>-32.5</v>
      </c>
      <c r="I19" s="9">
        <v>32.9</v>
      </c>
      <c r="J19" s="10">
        <f t="shared" si="0"/>
        <v>0.45454545454545453</v>
      </c>
      <c r="K19" s="10">
        <f t="shared" si="1"/>
        <v>-0.23636363636363636</v>
      </c>
      <c r="L19" s="10">
        <f t="shared" si="2"/>
        <v>0.6394557823129251</v>
      </c>
      <c r="M19" s="10">
        <f t="shared" si="3"/>
        <v>-0.36054421768707484</v>
      </c>
      <c r="N19" s="10">
        <f t="shared" si="4"/>
        <v>0.5269185833987452</v>
      </c>
      <c r="O19" s="10">
        <f t="shared" si="5"/>
        <v>-0.24480739257577611</v>
      </c>
      <c r="S19" s="8"/>
      <c r="T19" s="8"/>
    </row>
    <row r="20" spans="7:20" x14ac:dyDescent="0.25">
      <c r="G20" s="9">
        <v>52.5</v>
      </c>
      <c r="H20" s="9">
        <v>-40</v>
      </c>
      <c r="I20" s="9">
        <v>25.9</v>
      </c>
      <c r="J20" s="10">
        <f t="shared" si="0"/>
        <v>0.38181818181818183</v>
      </c>
      <c r="K20" s="10">
        <f t="shared" si="1"/>
        <v>-0.29090909090909089</v>
      </c>
      <c r="L20" s="10">
        <f t="shared" si="2"/>
        <v>0.54014598540145975</v>
      </c>
      <c r="M20" s="10">
        <f t="shared" si="3"/>
        <v>-0.45985401459854014</v>
      </c>
      <c r="N20" s="10">
        <f t="shared" si="4"/>
        <v>0.44508622070286924</v>
      </c>
      <c r="O20" s="10">
        <f t="shared" si="5"/>
        <v>-0.31223815764278506</v>
      </c>
      <c r="S20" s="8"/>
      <c r="T20" s="8"/>
    </row>
    <row r="21" spans="7:20" x14ac:dyDescent="0.25">
      <c r="G21" s="9">
        <v>42.5</v>
      </c>
      <c r="H21" s="9">
        <v>-50</v>
      </c>
      <c r="I21" s="9">
        <v>19.8</v>
      </c>
      <c r="J21" s="10">
        <f t="shared" si="0"/>
        <v>0.30909090909090908</v>
      </c>
      <c r="K21" s="10">
        <f t="shared" si="1"/>
        <v>-0.36363636363636365</v>
      </c>
      <c r="L21" s="10">
        <f t="shared" si="2"/>
        <v>0.44097995545657021</v>
      </c>
      <c r="M21" s="10">
        <f t="shared" si="3"/>
        <v>-0.55902004454342991</v>
      </c>
      <c r="N21" s="10">
        <f t="shared" si="4"/>
        <v>0.36337232356546184</v>
      </c>
      <c r="O21" s="10">
        <f t="shared" si="5"/>
        <v>-0.37957130578931847</v>
      </c>
      <c r="S21" s="8"/>
      <c r="T21" s="8"/>
    </row>
    <row r="22" spans="7:20" x14ac:dyDescent="0.25">
      <c r="G22" s="9">
        <v>32.5</v>
      </c>
      <c r="H22" s="9">
        <v>-57.5</v>
      </c>
      <c r="I22" s="9">
        <v>15.4</v>
      </c>
      <c r="J22" s="10">
        <f t="shared" si="0"/>
        <v>0.23636363636363636</v>
      </c>
      <c r="K22" s="10">
        <f t="shared" si="1"/>
        <v>-0.41818181818181815</v>
      </c>
      <c r="L22" s="10">
        <f t="shared" si="2"/>
        <v>0.36065573770491804</v>
      </c>
      <c r="M22" s="10">
        <f t="shared" si="3"/>
        <v>-0.6393442622950819</v>
      </c>
      <c r="N22" s="10">
        <f t="shared" si="4"/>
        <v>0.2971842864861427</v>
      </c>
      <c r="O22" s="10">
        <f t="shared" si="5"/>
        <v>-0.43411097483356764</v>
      </c>
      <c r="S22" s="8"/>
      <c r="T22" s="8"/>
    </row>
    <row r="23" spans="7:20" x14ac:dyDescent="0.25">
      <c r="G23" s="9">
        <v>22.5</v>
      </c>
      <c r="H23" s="9">
        <v>-65</v>
      </c>
      <c r="I23" s="9">
        <v>10.9</v>
      </c>
      <c r="J23" s="10">
        <f t="shared" si="0"/>
        <v>0.16363636363636364</v>
      </c>
      <c r="K23" s="10">
        <f t="shared" si="1"/>
        <v>-0.47272727272727272</v>
      </c>
      <c r="L23" s="10">
        <f t="shared" si="2"/>
        <v>0.26946847960444992</v>
      </c>
      <c r="M23" s="10">
        <f t="shared" si="3"/>
        <v>-0.73053152039555003</v>
      </c>
      <c r="N23" s="10">
        <f t="shared" si="4"/>
        <v>0.22204498492486377</v>
      </c>
      <c r="O23" s="10">
        <f t="shared" si="5"/>
        <v>-0.49602658406151778</v>
      </c>
      <c r="S23" s="8"/>
      <c r="T23" s="8"/>
    </row>
    <row r="24" spans="7:20" x14ac:dyDescent="0.25">
      <c r="G24" s="9">
        <v>12.5</v>
      </c>
      <c r="H24" s="9">
        <v>-72.5</v>
      </c>
      <c r="I24" s="9">
        <v>6.8</v>
      </c>
      <c r="J24" s="10">
        <f t="shared" si="0"/>
        <v>9.0909090909090912E-2</v>
      </c>
      <c r="K24" s="10">
        <f t="shared" si="1"/>
        <v>-0.52727272727272723</v>
      </c>
      <c r="L24" s="10">
        <f t="shared" si="2"/>
        <v>0.17708333333333334</v>
      </c>
      <c r="M24" s="10">
        <f t="shared" si="3"/>
        <v>-0.82291666666666674</v>
      </c>
      <c r="N24" s="10">
        <f t="shared" si="4"/>
        <v>0.14591861036275094</v>
      </c>
      <c r="O24" s="10">
        <f t="shared" si="5"/>
        <v>-0.55875555227643237</v>
      </c>
      <c r="S24" s="8"/>
      <c r="T24" s="8"/>
    </row>
    <row r="25" spans="7:20" x14ac:dyDescent="0.25">
      <c r="G25" s="9">
        <v>0</v>
      </c>
      <c r="H25" s="9">
        <v>-82.5</v>
      </c>
      <c r="I25" s="9">
        <v>2.6</v>
      </c>
      <c r="J25" s="10">
        <f t="shared" si="0"/>
        <v>0</v>
      </c>
      <c r="K25" s="10">
        <f t="shared" si="1"/>
        <v>-0.6</v>
      </c>
      <c r="L25" s="10">
        <f t="shared" si="2"/>
        <v>7.1625344352617082E-2</v>
      </c>
      <c r="M25" s="10">
        <f t="shared" si="3"/>
        <v>-0.92837465564738308</v>
      </c>
      <c r="N25" s="10">
        <f t="shared" si="4"/>
        <v>5.9020069918234705E-2</v>
      </c>
      <c r="O25" s="10">
        <f t="shared" si="5"/>
        <v>-0.63036090341552964</v>
      </c>
    </row>
  </sheetData>
  <mergeCells count="11">
    <mergeCell ref="O4:O5"/>
    <mergeCell ref="S3:S4"/>
    <mergeCell ref="T3:T4"/>
    <mergeCell ref="G4:G5"/>
    <mergeCell ref="H4:H5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</vt:i4>
      </vt:variant>
    </vt:vector>
  </HeadingPairs>
  <TitlesOfParts>
    <vt:vector size="12" baseType="lpstr">
      <vt:lpstr>#4 (RG-59U)</vt:lpstr>
      <vt:lpstr>Impedance</vt:lpstr>
      <vt:lpstr>Input_Voltage</vt:lpstr>
      <vt:lpstr>Length_of_Cable_Traversed</vt:lpstr>
      <vt:lpstr>Required_Propagation_Time</vt:lpstr>
      <vt:lpstr>Resistance</vt:lpstr>
      <vt:lpstr>Speed_of_Propagation</vt:lpstr>
      <vt:lpstr>V_0</vt:lpstr>
      <vt:lpstr>V_L</vt:lpstr>
      <vt:lpstr>V_x_L</vt:lpstr>
      <vt:lpstr>Vin</vt:lpstr>
      <vt:lpstr>Vx_0</vt:lpstr>
    </vt:vector>
  </TitlesOfParts>
  <Company>Oregon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Tate</dc:creator>
  <cp:lastModifiedBy>Svesko, Andrew - ONID</cp:lastModifiedBy>
  <dcterms:created xsi:type="dcterms:W3CDTF">2013-07-10T18:01:29Z</dcterms:created>
  <dcterms:modified xsi:type="dcterms:W3CDTF">2013-07-10T19:26:31Z</dcterms:modified>
</cp:coreProperties>
</file>